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2\"/>
    </mc:Choice>
  </mc:AlternateContent>
  <bookViews>
    <workbookView xWindow="0" yWindow="0" windowWidth="29491" windowHeight="12833"/>
  </bookViews>
  <sheets>
    <sheet name="IAN" sheetId="2" r:id="rId1"/>
  </sheets>
  <calcPr calcId="162913"/>
</workbook>
</file>

<file path=xl/calcChain.xml><?xml version="1.0" encoding="utf-8"?>
<calcChain xmlns="http://schemas.openxmlformats.org/spreadsheetml/2006/main">
  <c r="D14" i="2" l="1"/>
  <c r="D112" i="2"/>
  <c r="E112" i="2"/>
  <c r="F112" i="2"/>
  <c r="F40" i="2" l="1"/>
  <c r="E40" i="2"/>
  <c r="D125" i="2" l="1"/>
  <c r="E125" i="2"/>
  <c r="F125" i="2"/>
  <c r="E126" i="2"/>
  <c r="F126" i="2"/>
  <c r="D126" i="2"/>
  <c r="E124" i="2"/>
  <c r="F124" i="2"/>
  <c r="D124" i="2"/>
  <c r="E117" i="2"/>
  <c r="E116" i="2"/>
  <c r="F116" i="2"/>
  <c r="F117" i="2"/>
  <c r="E118" i="2"/>
  <c r="F118" i="2"/>
  <c r="F85" i="2" l="1"/>
  <c r="E85" i="2"/>
  <c r="E79" i="2" s="1"/>
  <c r="E49" i="2"/>
  <c r="F49" i="2"/>
  <c r="D187" i="2"/>
  <c r="E171" i="2"/>
  <c r="E169" i="2"/>
  <c r="F169" i="2"/>
  <c r="E170" i="2"/>
  <c r="F170" i="2"/>
  <c r="F171" i="2"/>
  <c r="F172" i="2"/>
  <c r="D171" i="2"/>
  <c r="D118" i="2"/>
  <c r="E187" i="2" l="1"/>
  <c r="F187" i="2"/>
  <c r="D156" i="2"/>
  <c r="F156" i="2"/>
  <c r="E156" i="2"/>
  <c r="F14" i="2"/>
  <c r="E14" i="2"/>
  <c r="D96" i="2"/>
  <c r="D103" i="2"/>
  <c r="D49" i="2"/>
  <c r="E163" i="2"/>
  <c r="F163" i="2"/>
  <c r="D163" i="2"/>
  <c r="E165" i="2"/>
  <c r="F165" i="2"/>
  <c r="D165" i="2"/>
  <c r="D162" i="2" l="1"/>
  <c r="E162" i="2"/>
  <c r="F162" i="2"/>
  <c r="E123" i="2" l="1"/>
  <c r="D160" i="2"/>
  <c r="F191" i="2"/>
  <c r="F190" i="2" s="1"/>
  <c r="F189" i="2" s="1"/>
  <c r="E191" i="2"/>
  <c r="E190" i="2" s="1"/>
  <c r="E189" i="2" s="1"/>
  <c r="D191" i="2"/>
  <c r="D190" i="2" s="1"/>
  <c r="D189" i="2" s="1"/>
  <c r="D169" i="2" l="1"/>
  <c r="F19" i="2" l="1"/>
  <c r="E19" i="2"/>
  <c r="F66" i="2"/>
  <c r="E66" i="2"/>
  <c r="E96" i="2" l="1"/>
  <c r="F96" i="2"/>
  <c r="D19" i="2" l="1"/>
  <c r="E37" i="2"/>
  <c r="F37" i="2"/>
  <c r="E119" i="2"/>
  <c r="F119" i="2"/>
  <c r="E139" i="2"/>
  <c r="F139" i="2"/>
  <c r="D139" i="2"/>
  <c r="E144" i="2"/>
  <c r="E143" i="2" s="1"/>
  <c r="E142" i="2" s="1"/>
  <c r="F144" i="2"/>
  <c r="F143" i="2" s="1"/>
  <c r="F142" i="2" s="1"/>
  <c r="D123" i="2"/>
  <c r="D117" i="2"/>
  <c r="D116" i="2"/>
  <c r="F18" i="2" l="1"/>
  <c r="E115" i="2"/>
  <c r="F115" i="2"/>
  <c r="D85" i="2"/>
  <c r="D79" i="2" s="1"/>
  <c r="E70" i="2"/>
  <c r="F70" i="2"/>
  <c r="D180" i="2" l="1"/>
  <c r="F176" i="2"/>
  <c r="E176" i="2"/>
  <c r="D176" i="2"/>
  <c r="D172" i="2"/>
  <c r="D170" i="2"/>
  <c r="D168" i="2" s="1"/>
  <c r="F160" i="2"/>
  <c r="E160" i="2"/>
  <c r="D167" i="2" l="1"/>
  <c r="D159" i="2" s="1"/>
  <c r="D158" i="2" s="1"/>
  <c r="E180" i="2"/>
  <c r="F180" i="2"/>
  <c r="E168" i="2"/>
  <c r="F168" i="2"/>
  <c r="E172" i="2"/>
  <c r="E18" i="2"/>
  <c r="F167" i="2" l="1"/>
  <c r="F159" i="2" s="1"/>
  <c r="F158" i="2" s="1"/>
  <c r="E167" i="2"/>
  <c r="E159" i="2" s="1"/>
  <c r="E158" i="2" s="1"/>
  <c r="E48" i="2"/>
  <c r="F79" i="2"/>
  <c r="F48" i="2" s="1"/>
  <c r="F103" i="2" l="1"/>
  <c r="F101" i="2" l="1"/>
  <c r="F94" i="2" s="1"/>
  <c r="E135" i="2"/>
  <c r="E131" i="2"/>
  <c r="E127" i="2"/>
  <c r="E103" i="2"/>
  <c r="E114" i="2" l="1"/>
  <c r="E17" i="2" s="1"/>
  <c r="E16" i="2" s="1"/>
  <c r="E11" i="2" s="1"/>
  <c r="E101" i="2"/>
  <c r="D66" i="2"/>
  <c r="E94" i="2" l="1"/>
  <c r="D102" i="2" l="1"/>
  <c r="D101" i="2" s="1"/>
  <c r="D94" i="2" s="1"/>
  <c r="D144" i="2" l="1"/>
  <c r="D143" i="2" s="1"/>
  <c r="D142" i="2" s="1"/>
  <c r="F131" i="2" l="1"/>
  <c r="F123" i="2" l="1"/>
  <c r="F127" i="2"/>
  <c r="F135" i="2"/>
  <c r="D135" i="2"/>
  <c r="D127" i="2"/>
  <c r="D131" i="2"/>
  <c r="D40" i="2"/>
  <c r="D37" i="2"/>
  <c r="F114" i="2" l="1"/>
  <c r="D18" i="2"/>
  <c r="D119" i="2" l="1"/>
  <c r="D115" i="2"/>
  <c r="D114" i="2" s="1"/>
  <c r="F17" i="2"/>
  <c r="F16" i="2" s="1"/>
  <c r="F11" i="2" s="1"/>
  <c r="D93" i="2"/>
  <c r="D70" i="2"/>
  <c r="D48" i="2" l="1"/>
  <c r="D17" i="2" s="1"/>
  <c r="D16" i="2" s="1"/>
  <c r="D11" i="2" l="1"/>
</calcChain>
</file>

<file path=xl/sharedStrings.xml><?xml version="1.0" encoding="utf-8"?>
<sst xmlns="http://schemas.openxmlformats.org/spreadsheetml/2006/main" count="340" uniqueCount="267">
  <si>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</si>
  <si>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</si>
  <si>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</si>
  <si>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</si>
  <si>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</si>
  <si>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</si>
  <si>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</si>
  <si>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</si>
  <si>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</si>
  <si>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</si>
  <si>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</si>
  <si>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</si>
  <si>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</si>
  <si>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</si>
  <si>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</si>
  <si>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</si>
  <si>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</si>
  <si>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</si>
  <si>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</si>
  <si>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</si>
  <si>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</si>
  <si>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</si>
  <si>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</si>
  <si>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</si>
  <si>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</si>
  <si>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</si>
  <si>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</si>
  <si>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</si>
  <si>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</si>
  <si>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</si>
  <si>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</si>
  <si>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</si>
  <si>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</si>
  <si>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</si>
  <si>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</si>
  <si>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</si>
  <si>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</si>
  <si>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</si>
  <si>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</si>
  <si>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</si>
  <si>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</si>
  <si>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</si>
  <si>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</si>
  <si>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</si>
  <si>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</si>
  <si>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</si>
  <si>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</si>
  <si>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</si>
  <si>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</si>
  <si>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</si>
  <si>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</si>
  <si>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</si>
  <si>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</si>
  <si>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</si>
  <si>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</si>
  <si>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</si>
  <si>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</si>
  <si>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</si>
  <si>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</si>
  <si>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</si>
  <si>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</si>
  <si>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</si>
  <si>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</si>
  <si>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</si>
  <si>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</si>
  <si>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</si>
  <si>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</si>
  <si>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</si>
  <si>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</si>
  <si>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</si>
  <si>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</si>
  <si>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</si>
  <si>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</si>
  <si>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</si>
  <si>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</si>
  <si>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</si>
  <si>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</si>
  <si>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</si>
  <si>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</si>
  <si>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</si>
  <si>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</si>
  <si>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</si>
  <si>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</si>
  <si>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</si>
  <si>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</si>
  <si>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</si>
  <si>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</si>
  <si>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</si>
  <si>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</si>
  <si>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</si>
  <si>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</si>
  <si>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</si>
  <si>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</si>
  <si>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</si>
  <si>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</si>
  <si>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</si>
  <si>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</si>
  <si>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</si>
  <si>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</si>
  <si>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</si>
  <si>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</si>
  <si>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</si>
  <si>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</si>
  <si>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</si>
  <si>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</si>
  <si>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</si>
  <si>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</si>
  <si>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</si>
  <si>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</si>
  <si>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</si>
  <si>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</si>
  <si>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</si>
  <si>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</si>
  <si>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</si>
  <si>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</si>
  <si>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</si>
  <si>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</si>
  <si>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</si>
  <si>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</si>
  <si>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</si>
  <si>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</si>
  <si>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</si>
  <si>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</si>
  <si>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</si>
  <si>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</si>
  <si>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</si>
  <si>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</si>
  <si>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</si>
  <si>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</si>
  <si>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</si>
  <si>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</si>
  <si>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</si>
  <si>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</si>
  <si>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</si>
  <si>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</si>
  <si>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</si>
  <si>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</si>
  <si>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</si>
  <si>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</si>
  <si>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</si>
  <si>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</si>
  <si>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</si>
  <si>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</si>
  <si>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</si>
  <si>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</si>
  <si>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</si>
  <si>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</si>
  <si>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</si>
  <si>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</si>
  <si>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</si>
  <si>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</si>
  <si>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</si>
  <si>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</si>
  <si>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</si>
  <si>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</si>
  <si>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</si>
  <si>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</si>
  <si>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</si>
  <si>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</si>
  <si>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</si>
  <si>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</si>
  <si>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</si>
  <si>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</si>
  <si>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</si>
  <si>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</si>
  <si>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</si>
  <si>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</si>
  <si>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</si>
  <si>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</si>
  <si>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</si>
  <si>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</si>
  <si>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</si>
  <si>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</si>
  <si>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</si>
  <si>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</si>
  <si>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</si>
  <si>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</si>
  <si>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</si>
  <si>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</si>
  <si>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</si>
  <si>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</si>
  <si>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</si>
  <si>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</si>
  <si>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</si>
  <si>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</si>
  <si>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</si>
  <si>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</si>
  <si>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</si>
  <si>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</si>
  <si>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</si>
  <si>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</si>
  <si>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</si>
  <si>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</si>
  <si>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</si>
  <si>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</si>
  <si>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</si>
  <si>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</si>
  <si>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</si>
  <si>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</si>
  <si>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</si>
  <si>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</si>
  <si>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</si>
  <si>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</si>
  <si>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</si>
  <si>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</si>
  <si>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</si>
  <si>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</si>
  <si>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</si>
  <si>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</si>
  <si>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</si>
  <si>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</si>
  <si>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</si>
  <si>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</si>
  <si>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</si>
  <si>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</si>
  <si>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</si>
  <si>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</si>
  <si>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</si>
  <si>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</si>
  <si>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</si>
  <si>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</si>
  <si>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</si>
  <si>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</si>
  <si>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</si>
  <si>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</si>
  <si>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</si>
  <si>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</si>
  <si>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</si>
  <si>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</si>
  <si>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</si>
  <si>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</si>
  <si>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</si>
  <si>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</si>
  <si>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</si>
  <si>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</si>
  <si>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</si>
  <si>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</si>
  <si>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</si>
  <si>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</si>
  <si>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</si>
  <si>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</si>
  <si>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</si>
  <si>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</si>
  <si>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</si>
  <si>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</si>
  <si>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</si>
  <si>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</si>
  <si>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</si>
  <si>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</si>
  <si>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</si>
  <si>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</si>
  <si>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</si>
  <si>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</si>
  <si>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</si>
  <si>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</si>
  <si>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</si>
  <si>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</si>
  <si>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</si>
  <si>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</si>
  <si>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</si>
  <si>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</si>
  <si>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</si>
  <si>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BUGETUL PE ANUL 2022
ŞI PLĂŢILE PENTRU PERIOADA 01 ianuarie - 31 IANUARIE 2022</t>
  </si>
  <si>
    <t>BUGET
2022</t>
  </si>
  <si>
    <t>DESCHIDERI
01.01. - 31.01.2022</t>
  </si>
  <si>
    <t>PLĂȚI
 01.01. - 31.01.2022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</si>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</sst>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31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13" fillId="4" borderId="26" xfId="0" applyNumberFormat="1" applyFont="1" applyFill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3" fontId="8" fillId="4" borderId="26" xfId="1" applyNumberFormat="1" applyFont="1" applyFill="1" applyBorder="1" applyAlignment="1">
      <alignment horizontal="right" vertical="center" wrapText="1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6" name="Picture 5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216" y="158827"/>
          <a:ext cx="789113" cy="79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92"/>
  <sheetViews>
    <sheetView tabSelected="1" topLeftCell="A52" zoomScale="178" zoomScaleNormal="178" workbookViewId="0">
      <selection activeCell="G63" sqref="G63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218"/>
      <c r="C5" s="218"/>
      <c r="D5" s="218"/>
      <c r="E5" s="218"/>
      <c r="F5" s="218"/>
    </row>
    <row r="6" spans="2:12" ht="20.3" customHeight="1" x14ac:dyDescent="0.3"/>
    <row r="7" spans="2:12" ht="36.75" customHeight="1" x14ac:dyDescent="0.3">
      <c r="B7" s="219" t="s">
        <v>262</v>
      </c>
      <c r="C7" s="220"/>
      <c r="D7" s="220"/>
      <c r="E7" s="220"/>
      <c r="F7" s="220"/>
    </row>
    <row r="8" spans="2:12" ht="21.75" customHeight="1" thickBot="1" x14ac:dyDescent="0.35">
      <c r="B8" s="2"/>
      <c r="C8" s="3"/>
      <c r="F8" s="132" t="s">
        <v>196</v>
      </c>
    </row>
    <row r="9" spans="2:12" ht="45.8" customHeight="1" thickBot="1" x14ac:dyDescent="0.35">
      <c r="B9" s="104" t="s">
        <v>1</v>
      </c>
      <c r="C9" s="44" t="s">
        <v>2</v>
      </c>
      <c r="D9" s="4" t="s">
        <v>263</v>
      </c>
      <c r="E9" s="63" t="s">
        <v>264</v>
      </c>
      <c r="F9" s="78" t="s">
        <v>265</v>
      </c>
    </row>
    <row r="10" spans="2:12" ht="17.3" customHeight="1" thickTop="1" thickBot="1" x14ac:dyDescent="0.35">
      <c r="B10" s="105" t="s">
        <v>200</v>
      </c>
      <c r="C10" s="45" t="s">
        <v>201</v>
      </c>
      <c r="D10" s="46">
        <v>1</v>
      </c>
      <c r="E10" s="64">
        <v>2</v>
      </c>
      <c r="F10" s="163">
        <v>3</v>
      </c>
      <c r="L10" s="130"/>
    </row>
    <row r="11" spans="2:12" ht="27.8" customHeight="1" thickBot="1" x14ac:dyDescent="0.35">
      <c r="B11" s="131" t="s">
        <v>3</v>
      </c>
      <c r="C11" s="170" t="s">
        <v>253</v>
      </c>
      <c r="D11" s="133">
        <f>D16+D158</f>
        <v>1783736</v>
      </c>
      <c r="E11" s="133">
        <f>E16+E158</f>
        <v>17001.63</v>
      </c>
      <c r="F11" s="134">
        <f>F16+F158</f>
        <v>10890.966</v>
      </c>
    </row>
    <row r="12" spans="2:12" ht="21.75" customHeight="1" thickTop="1" x14ac:dyDescent="0.3">
      <c r="B12" s="1"/>
      <c r="C12" s="3"/>
      <c r="F12" s="36"/>
    </row>
    <row r="13" spans="2:12" ht="21.75" customHeight="1" thickBot="1" x14ac:dyDescent="0.35">
      <c r="B13" s="49" t="s">
        <v>0</v>
      </c>
      <c r="C13" s="3"/>
      <c r="F13" s="36" t="s">
        <v>196</v>
      </c>
    </row>
    <row r="14" spans="2:12" ht="45.8" customHeight="1" thickBot="1" x14ac:dyDescent="0.35">
      <c r="B14" s="104" t="s">
        <v>1</v>
      </c>
      <c r="C14" s="44" t="s">
        <v>2</v>
      </c>
      <c r="D14" s="4" t="str">
        <f>D9</f>
        <v>BUGET
2022</v>
      </c>
      <c r="E14" s="63" t="str">
        <f>E9</f>
        <v>DESCHIDERI
01.01. - 31.01.2022</v>
      </c>
      <c r="F14" s="78" t="str">
        <f>F9</f>
        <v>PLĂȚI
 01.01. - 31.01.2022</v>
      </c>
    </row>
    <row r="15" spans="2:12" ht="17.3" customHeight="1" thickTop="1" thickBot="1" x14ac:dyDescent="0.35">
      <c r="B15" s="105" t="s">
        <v>200</v>
      </c>
      <c r="C15" s="45" t="s">
        <v>201</v>
      </c>
      <c r="D15" s="46">
        <v>1</v>
      </c>
      <c r="E15" s="64">
        <v>2</v>
      </c>
      <c r="F15" s="79">
        <v>3</v>
      </c>
      <c r="L15" s="130"/>
    </row>
    <row r="16" spans="2:12" ht="20.3" customHeight="1" x14ac:dyDescent="0.3">
      <c r="B16" s="106" t="s">
        <v>3</v>
      </c>
      <c r="C16" s="47" t="s">
        <v>4</v>
      </c>
      <c r="D16" s="48">
        <f>D17+D142</f>
        <v>1637831</v>
      </c>
      <c r="E16" s="48">
        <f>E17+E142</f>
        <v>4029.3</v>
      </c>
      <c r="F16" s="221">
        <f>F17+F142</f>
        <v>3369.5610000000001</v>
      </c>
      <c r="I16" s="50"/>
    </row>
    <row r="17" spans="2:9" ht="21.9" customHeight="1" x14ac:dyDescent="0.3">
      <c r="B17" s="107" t="s">
        <v>5</v>
      </c>
      <c r="C17" s="5" t="s">
        <v>6</v>
      </c>
      <c r="D17" s="6">
        <f>D18+D48+D93+D114+D139</f>
        <v>1636791</v>
      </c>
      <c r="E17" s="6">
        <f>E18+E48+E93+E114+E139</f>
        <v>3869.3</v>
      </c>
      <c r="F17" s="80">
        <f>F18+F48+F93+F114+F139</f>
        <v>3369.5610000000001</v>
      </c>
      <c r="I17" s="50"/>
    </row>
    <row r="18" spans="2:9" ht="21.9" customHeight="1" x14ac:dyDescent="0.3">
      <c r="B18" s="108" t="s">
        <v>7</v>
      </c>
      <c r="C18" s="31">
        <v>10</v>
      </c>
      <c r="D18" s="7">
        <f>D19+D37+D40</f>
        <v>23371</v>
      </c>
      <c r="E18" s="7">
        <f>E19+E37+E40</f>
        <v>2100</v>
      </c>
      <c r="F18" s="81">
        <f>F19+F37+F40</f>
        <v>1946.0529999999999</v>
      </c>
    </row>
    <row r="19" spans="2:9" ht="20.3" customHeight="1" x14ac:dyDescent="0.3">
      <c r="B19" s="109" t="s">
        <v>187</v>
      </c>
      <c r="C19" s="8">
        <v>10.01</v>
      </c>
      <c r="D19" s="9">
        <f>D20+D24+D25+D29+D32+D34+D36+D35</f>
        <v>22127</v>
      </c>
      <c r="E19" s="9">
        <f>E20+E21++E22+E23+E24+E25+E26+E27+E28+E29+E30+E31+E32+E33+E34+E36+E35</f>
        <v>2045</v>
      </c>
      <c r="F19" s="82">
        <f>F20+F21++F22+F23+F24+F25+F26+F27+F28+F29+F30+F31+F32+F33+F34+F36+F35</f>
        <v>1903.6679999999999</v>
      </c>
    </row>
    <row r="20" spans="2:9" ht="16" customHeight="1" x14ac:dyDescent="0.3">
      <c r="B20" s="110" t="s">
        <v>8</v>
      </c>
      <c r="C20" s="10" t="s">
        <v>9</v>
      </c>
      <c r="D20" s="11">
        <v>19000</v>
      </c>
      <c r="E20" s="65">
        <v>1790</v>
      </c>
      <c r="F20" s="83">
        <v>1684</v>
      </c>
    </row>
    <row r="21" spans="2:9" ht="16" hidden="1" customHeight="1" x14ac:dyDescent="0.3">
      <c r="B21" s="110" t="s">
        <v>10</v>
      </c>
      <c r="C21" s="10" t="s">
        <v>11</v>
      </c>
      <c r="D21" s="11">
        <v>0</v>
      </c>
      <c r="E21" s="65">
        <v>0</v>
      </c>
      <c r="F21" s="83">
        <v>0</v>
      </c>
    </row>
    <row r="22" spans="2:9" ht="16" hidden="1" customHeight="1" x14ac:dyDescent="0.3">
      <c r="B22" s="110" t="s">
        <v>12</v>
      </c>
      <c r="C22" s="10" t="s">
        <v>13</v>
      </c>
      <c r="D22" s="11">
        <v>0</v>
      </c>
      <c r="E22" s="65">
        <v>0</v>
      </c>
      <c r="F22" s="83">
        <v>0</v>
      </c>
    </row>
    <row r="23" spans="2:9" ht="16" hidden="1" customHeight="1" x14ac:dyDescent="0.3">
      <c r="B23" s="110" t="s">
        <v>14</v>
      </c>
      <c r="C23" s="10" t="s">
        <v>15</v>
      </c>
      <c r="D23" s="11">
        <v>0</v>
      </c>
      <c r="E23" s="65">
        <v>0</v>
      </c>
      <c r="F23" s="83">
        <v>0</v>
      </c>
    </row>
    <row r="24" spans="2:9" ht="16" customHeight="1" x14ac:dyDescent="0.3">
      <c r="B24" s="110" t="s">
        <v>16</v>
      </c>
      <c r="C24" s="10" t="s">
        <v>17</v>
      </c>
      <c r="D24" s="11">
        <v>2000</v>
      </c>
      <c r="E24" s="65">
        <v>170</v>
      </c>
      <c r="F24" s="83">
        <v>148.70400000000001</v>
      </c>
    </row>
    <row r="25" spans="2:9" ht="16" customHeight="1" x14ac:dyDescent="0.3">
      <c r="B25" s="110" t="s">
        <v>18</v>
      </c>
      <c r="C25" s="10" t="s">
        <v>19</v>
      </c>
      <c r="D25" s="11">
        <v>140</v>
      </c>
      <c r="E25" s="65">
        <v>13</v>
      </c>
      <c r="F25" s="83">
        <v>11.487</v>
      </c>
    </row>
    <row r="26" spans="2:9" ht="16" hidden="1" customHeight="1" x14ac:dyDescent="0.3">
      <c r="B26" s="110" t="s">
        <v>20</v>
      </c>
      <c r="C26" s="10" t="s">
        <v>21</v>
      </c>
      <c r="D26" s="11">
        <v>0</v>
      </c>
      <c r="E26" s="65">
        <v>0</v>
      </c>
      <c r="F26" s="83">
        <v>0</v>
      </c>
    </row>
    <row r="27" spans="2:9" ht="16" hidden="1" customHeight="1" x14ac:dyDescent="0.3">
      <c r="B27" s="110" t="s">
        <v>22</v>
      </c>
      <c r="C27" s="10" t="s">
        <v>23</v>
      </c>
      <c r="D27" s="11">
        <v>0</v>
      </c>
      <c r="E27" s="65">
        <v>0</v>
      </c>
      <c r="F27" s="83">
        <v>0</v>
      </c>
    </row>
    <row r="28" spans="2:9" ht="16" hidden="1" customHeight="1" x14ac:dyDescent="0.3">
      <c r="B28" s="110" t="s">
        <v>24</v>
      </c>
      <c r="C28" s="10" t="s">
        <v>25</v>
      </c>
      <c r="D28" s="11">
        <v>0</v>
      </c>
      <c r="E28" s="65">
        <v>0</v>
      </c>
      <c r="F28" s="83">
        <v>0</v>
      </c>
    </row>
    <row r="29" spans="2:9" ht="16" customHeight="1" x14ac:dyDescent="0.3">
      <c r="B29" s="110" t="s">
        <v>26</v>
      </c>
      <c r="C29" s="10" t="s">
        <v>27</v>
      </c>
      <c r="D29" s="11">
        <v>0</v>
      </c>
      <c r="E29" s="65">
        <v>0</v>
      </c>
      <c r="F29" s="83">
        <v>0</v>
      </c>
    </row>
    <row r="30" spans="2:9" ht="16" hidden="1" customHeight="1" x14ac:dyDescent="0.3">
      <c r="B30" s="110" t="s">
        <v>28</v>
      </c>
      <c r="C30" s="10" t="s">
        <v>29</v>
      </c>
      <c r="D30" s="11">
        <v>0</v>
      </c>
      <c r="E30" s="65">
        <v>0</v>
      </c>
      <c r="F30" s="83">
        <v>0</v>
      </c>
    </row>
    <row r="31" spans="2:9" ht="16" hidden="1" customHeight="1" x14ac:dyDescent="0.3">
      <c r="B31" s="110" t="s">
        <v>30</v>
      </c>
      <c r="C31" s="10" t="s">
        <v>31</v>
      </c>
      <c r="D31" s="11">
        <v>0</v>
      </c>
      <c r="E31" s="65">
        <v>0</v>
      </c>
      <c r="F31" s="83">
        <v>0</v>
      </c>
    </row>
    <row r="32" spans="2:9" ht="16" customHeight="1" x14ac:dyDescent="0.3">
      <c r="B32" s="110" t="s">
        <v>32</v>
      </c>
      <c r="C32" s="10" t="s">
        <v>33</v>
      </c>
      <c r="D32" s="11">
        <v>40</v>
      </c>
      <c r="E32" s="65">
        <v>2</v>
      </c>
      <c r="F32" s="84">
        <v>0.54</v>
      </c>
    </row>
    <row r="33" spans="2:6" ht="16" hidden="1" customHeight="1" x14ac:dyDescent="0.3">
      <c r="B33" s="110" t="s">
        <v>34</v>
      </c>
      <c r="C33" s="10" t="s">
        <v>35</v>
      </c>
      <c r="D33" s="11">
        <v>0</v>
      </c>
      <c r="E33" s="65">
        <v>0</v>
      </c>
      <c r="F33" s="83">
        <v>0</v>
      </c>
    </row>
    <row r="34" spans="2:6" ht="16" customHeight="1" x14ac:dyDescent="0.3">
      <c r="B34" s="110" t="s">
        <v>36</v>
      </c>
      <c r="C34" s="10" t="s">
        <v>37</v>
      </c>
      <c r="D34" s="11">
        <v>17</v>
      </c>
      <c r="E34" s="65">
        <v>0</v>
      </c>
      <c r="F34" s="83">
        <v>0</v>
      </c>
    </row>
    <row r="35" spans="2:6" ht="16" customHeight="1" x14ac:dyDescent="0.3">
      <c r="B35" s="110" t="s">
        <v>215</v>
      </c>
      <c r="C35" s="10" t="s">
        <v>216</v>
      </c>
      <c r="D35" s="11">
        <v>550</v>
      </c>
      <c r="E35" s="65">
        <v>60</v>
      </c>
      <c r="F35" s="83">
        <v>53.655999999999999</v>
      </c>
    </row>
    <row r="36" spans="2:6" ht="16" customHeight="1" x14ac:dyDescent="0.3">
      <c r="B36" s="110" t="s">
        <v>38</v>
      </c>
      <c r="C36" s="10" t="s">
        <v>39</v>
      </c>
      <c r="D36" s="11">
        <v>380</v>
      </c>
      <c r="E36" s="65">
        <v>10</v>
      </c>
      <c r="F36" s="83">
        <v>5.2809999999999997</v>
      </c>
    </row>
    <row r="37" spans="2:6" ht="16" customHeight="1" x14ac:dyDescent="0.3">
      <c r="B37" s="109" t="s">
        <v>188</v>
      </c>
      <c r="C37" s="8" t="s">
        <v>40</v>
      </c>
      <c r="D37" s="9">
        <f>D38+D39</f>
        <v>504</v>
      </c>
      <c r="E37" s="9">
        <f t="shared" ref="E37:F37" si="0">E38+E39</f>
        <v>0</v>
      </c>
      <c r="F37" s="82">
        <f t="shared" si="0"/>
        <v>0</v>
      </c>
    </row>
    <row r="38" spans="2:6" ht="16" customHeight="1" x14ac:dyDescent="0.3">
      <c r="B38" s="110" t="s">
        <v>41</v>
      </c>
      <c r="C38" s="12" t="s">
        <v>42</v>
      </c>
      <c r="D38" s="11">
        <v>60</v>
      </c>
      <c r="E38" s="65">
        <v>0</v>
      </c>
      <c r="F38" s="83">
        <v>0</v>
      </c>
    </row>
    <row r="39" spans="2:6" ht="16" customHeight="1" x14ac:dyDescent="0.3">
      <c r="B39" s="110" t="s">
        <v>206</v>
      </c>
      <c r="C39" s="12" t="s">
        <v>205</v>
      </c>
      <c r="D39" s="11">
        <v>444</v>
      </c>
      <c r="E39" s="65">
        <v>0</v>
      </c>
      <c r="F39" s="83">
        <v>0</v>
      </c>
    </row>
    <row r="40" spans="2:6" ht="16" customHeight="1" x14ac:dyDescent="0.3">
      <c r="B40" s="109" t="s">
        <v>189</v>
      </c>
      <c r="C40" s="8" t="s">
        <v>43</v>
      </c>
      <c r="D40" s="9">
        <f>D41+D42+D43+D44+D45+D46+D47</f>
        <v>740</v>
      </c>
      <c r="E40" s="9">
        <f>E41+E42+E43+E44+E45+E46+E47</f>
        <v>55</v>
      </c>
      <c r="F40" s="82">
        <f>F41+F42+F43+F44+F45+F46+F47</f>
        <v>42.384999999999998</v>
      </c>
    </row>
    <row r="41" spans="2:6" ht="16" hidden="1" customHeight="1" x14ac:dyDescent="0.3">
      <c r="B41" s="110" t="s">
        <v>44</v>
      </c>
      <c r="C41" s="10" t="s">
        <v>45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10" t="s">
        <v>46</v>
      </c>
      <c r="C42" s="10" t="s">
        <v>47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10" t="s">
        <v>48</v>
      </c>
      <c r="C43" s="10" t="s">
        <v>49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10" t="s">
        <v>50</v>
      </c>
      <c r="C44" s="12" t="s">
        <v>51</v>
      </c>
      <c r="D44" s="11">
        <v>0</v>
      </c>
      <c r="E44" s="65">
        <v>0</v>
      </c>
      <c r="F44" s="83">
        <v>0</v>
      </c>
    </row>
    <row r="45" spans="2:6" ht="16" hidden="1" customHeight="1" x14ac:dyDescent="0.3">
      <c r="B45" s="110" t="s">
        <v>52</v>
      </c>
      <c r="C45" s="10" t="s">
        <v>53</v>
      </c>
      <c r="D45" s="11">
        <v>0</v>
      </c>
      <c r="E45" s="65">
        <v>0</v>
      </c>
      <c r="F45" s="83">
        <v>0</v>
      </c>
    </row>
    <row r="46" spans="2:6" ht="16" customHeight="1" x14ac:dyDescent="0.3">
      <c r="B46" s="110" t="s">
        <v>210</v>
      </c>
      <c r="C46" s="10" t="s">
        <v>208</v>
      </c>
      <c r="D46" s="11">
        <v>740</v>
      </c>
      <c r="E46" s="65">
        <v>55</v>
      </c>
      <c r="F46" s="83">
        <v>42.384999999999998</v>
      </c>
    </row>
    <row r="47" spans="2:6" ht="16" hidden="1" customHeight="1" x14ac:dyDescent="0.3">
      <c r="B47" s="110" t="s">
        <v>207</v>
      </c>
      <c r="C47" s="10" t="s">
        <v>209</v>
      </c>
      <c r="D47" s="11">
        <v>0</v>
      </c>
      <c r="E47" s="65">
        <v>0</v>
      </c>
      <c r="F47" s="83">
        <v>0</v>
      </c>
    </row>
    <row r="48" spans="2:6" ht="21.9" customHeight="1" x14ac:dyDescent="0.3">
      <c r="B48" s="108" t="s">
        <v>190</v>
      </c>
      <c r="C48" s="32" t="s">
        <v>54</v>
      </c>
      <c r="D48" s="7">
        <f>D49+D62+D63+D66+D70+D73+D74+D75+D76+D77+D78+D79</f>
        <v>7963</v>
      </c>
      <c r="E48" s="7">
        <f>E49+E62+E63+E66+E70+E73+E74+E75+E76+E77+E78+E79</f>
        <v>800</v>
      </c>
      <c r="F48" s="81">
        <f>F49+F62+F63+F66+F70+F73+F74+F75+F76+F77+F78+F79</f>
        <v>574.40899999999999</v>
      </c>
    </row>
    <row r="49" spans="2:12" ht="16" customHeight="1" x14ac:dyDescent="0.3">
      <c r="B49" s="110" t="s">
        <v>55</v>
      </c>
      <c r="C49" s="17" t="s">
        <v>56</v>
      </c>
      <c r="D49" s="11">
        <f>D50+D51+D52+D53+D54+D55+D56+D57+D58+D61</f>
        <v>3110</v>
      </c>
      <c r="E49" s="11">
        <f t="shared" ref="E49:F49" si="1">E50+E51+E52+E53+E54+E55+E56+E57+E58+E61</f>
        <v>570.20000000000005</v>
      </c>
      <c r="F49" s="85">
        <f t="shared" si="1"/>
        <v>345.62700000000001</v>
      </c>
    </row>
    <row r="50" spans="2:12" ht="16" customHeight="1" x14ac:dyDescent="0.3">
      <c r="B50" s="110" t="s">
        <v>57</v>
      </c>
      <c r="C50" s="10" t="s">
        <v>58</v>
      </c>
      <c r="D50" s="11">
        <v>100</v>
      </c>
      <c r="E50" s="65">
        <v>0</v>
      </c>
      <c r="F50" s="83">
        <v>0</v>
      </c>
    </row>
    <row r="51" spans="2:12" ht="16" customHeight="1" x14ac:dyDescent="0.3">
      <c r="B51" s="110" t="s">
        <v>59</v>
      </c>
      <c r="C51" s="10" t="s">
        <v>60</v>
      </c>
      <c r="D51" s="11">
        <v>40</v>
      </c>
      <c r="E51" s="65">
        <v>0</v>
      </c>
      <c r="F51" s="83">
        <v>0</v>
      </c>
    </row>
    <row r="52" spans="2:12" ht="16" customHeight="1" x14ac:dyDescent="0.3">
      <c r="B52" s="110" t="s">
        <v>61</v>
      </c>
      <c r="C52" s="10" t="s">
        <v>62</v>
      </c>
      <c r="D52" s="11">
        <v>1100</v>
      </c>
      <c r="E52" s="65">
        <v>300</v>
      </c>
      <c r="F52" s="83">
        <v>194.44</v>
      </c>
    </row>
    <row r="53" spans="2:12" ht="16" customHeight="1" x14ac:dyDescent="0.3">
      <c r="B53" s="110" t="s">
        <v>63</v>
      </c>
      <c r="C53" s="10" t="s">
        <v>64</v>
      </c>
      <c r="D53" s="11">
        <v>150</v>
      </c>
      <c r="E53" s="65">
        <v>12.5</v>
      </c>
      <c r="F53" s="83">
        <v>12.334</v>
      </c>
    </row>
    <row r="54" spans="2:12" ht="16" customHeight="1" x14ac:dyDescent="0.3">
      <c r="B54" s="110" t="s">
        <v>65</v>
      </c>
      <c r="C54" s="10" t="s">
        <v>66</v>
      </c>
      <c r="D54" s="11">
        <v>120</v>
      </c>
      <c r="E54" s="65">
        <v>2</v>
      </c>
      <c r="F54" s="83">
        <v>1.6930000000000001</v>
      </c>
    </row>
    <row r="55" spans="2:12" ht="16" customHeight="1" x14ac:dyDescent="0.3">
      <c r="B55" s="110" t="s">
        <v>67</v>
      </c>
      <c r="C55" s="10" t="s">
        <v>68</v>
      </c>
      <c r="D55" s="11">
        <v>100</v>
      </c>
      <c r="E55" s="65">
        <v>0</v>
      </c>
      <c r="F55" s="83">
        <v>0</v>
      </c>
    </row>
    <row r="56" spans="2:12" ht="16" customHeight="1" x14ac:dyDescent="0.3">
      <c r="B56" s="110" t="s">
        <v>69</v>
      </c>
      <c r="C56" s="10" t="s">
        <v>70</v>
      </c>
      <c r="D56" s="11">
        <v>10</v>
      </c>
      <c r="E56" s="65">
        <v>0</v>
      </c>
      <c r="F56" s="83">
        <v>0</v>
      </c>
    </row>
    <row r="57" spans="2:12" ht="16" customHeight="1" x14ac:dyDescent="0.3">
      <c r="B57" s="110" t="s">
        <v>191</v>
      </c>
      <c r="C57" s="10" t="s">
        <v>71</v>
      </c>
      <c r="D57" s="11">
        <v>90</v>
      </c>
      <c r="E57" s="65">
        <v>6</v>
      </c>
      <c r="F57" s="83">
        <v>5.0359999999999996</v>
      </c>
    </row>
    <row r="58" spans="2:12" ht="16" customHeight="1" thickBot="1" x14ac:dyDescent="0.35">
      <c r="B58" s="110" t="s">
        <v>72</v>
      </c>
      <c r="C58" s="10" t="s">
        <v>73</v>
      </c>
      <c r="D58" s="11">
        <v>0</v>
      </c>
      <c r="E58" s="65">
        <v>0</v>
      </c>
      <c r="F58" s="83">
        <v>0</v>
      </c>
    </row>
    <row r="59" spans="2:12" ht="45.8" customHeight="1" thickBot="1" x14ac:dyDescent="0.35">
      <c r="B59" s="104" t="s">
        <v>1</v>
      </c>
      <c r="C59" s="44" t="s">
        <v>2</v>
      </c>
      <c r="D59" s="4" t="s">
        <v>263</v>
      </c>
      <c r="E59" s="63" t="s">
        <v>264</v>
      </c>
      <c r="F59" s="78" t="s">
        <v>265</v>
      </c>
    </row>
    <row r="60" spans="2:12" ht="17.3" customHeight="1" thickTop="1" thickBot="1" x14ac:dyDescent="0.35">
      <c r="B60" s="223" t="s">
        <v>200</v>
      </c>
      <c r="C60" s="224" t="s">
        <v>201</v>
      </c>
      <c r="D60" s="225">
        <v>1</v>
      </c>
      <c r="E60" s="226">
        <v>2</v>
      </c>
      <c r="F60" s="163">
        <v>3</v>
      </c>
      <c r="L60" s="130"/>
    </row>
    <row r="61" spans="2:12" ht="16" customHeight="1" x14ac:dyDescent="0.3">
      <c r="B61" s="222" t="s">
        <v>74</v>
      </c>
      <c r="C61" s="227" t="s">
        <v>75</v>
      </c>
      <c r="D61" s="228">
        <v>1400</v>
      </c>
      <c r="E61" s="229">
        <v>249.7</v>
      </c>
      <c r="F61" s="230">
        <v>132.124</v>
      </c>
      <c r="I61" s="50"/>
    </row>
    <row r="62" spans="2:12" ht="16" customHeight="1" x14ac:dyDescent="0.3">
      <c r="B62" s="110" t="s">
        <v>76</v>
      </c>
      <c r="C62" s="17" t="s">
        <v>77</v>
      </c>
      <c r="D62" s="20">
        <v>260</v>
      </c>
      <c r="E62" s="66">
        <v>0</v>
      </c>
      <c r="F62" s="87">
        <v>0</v>
      </c>
    </row>
    <row r="63" spans="2:12" ht="16" customHeight="1" x14ac:dyDescent="0.3">
      <c r="B63" s="110" t="s">
        <v>78</v>
      </c>
      <c r="C63" s="17" t="s">
        <v>79</v>
      </c>
      <c r="D63" s="11">
        <v>0</v>
      </c>
      <c r="E63" s="65">
        <v>0</v>
      </c>
      <c r="F63" s="83">
        <v>0</v>
      </c>
    </row>
    <row r="64" spans="2:12" ht="16" customHeight="1" x14ac:dyDescent="0.3">
      <c r="B64" s="110" t="s">
        <v>80</v>
      </c>
      <c r="C64" s="10" t="s">
        <v>81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10" t="s">
        <v>82</v>
      </c>
      <c r="C65" s="10" t="s">
        <v>83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10" t="s">
        <v>84</v>
      </c>
      <c r="C66" s="17" t="s">
        <v>85</v>
      </c>
      <c r="D66" s="20">
        <f>SUM(D67:D69)</f>
        <v>404</v>
      </c>
      <c r="E66" s="20">
        <f>SUM(E67:E69)</f>
        <v>0</v>
      </c>
      <c r="F66" s="88">
        <f>SUM(F67:F69)</f>
        <v>0</v>
      </c>
    </row>
    <row r="67" spans="2:6" ht="16" customHeight="1" x14ac:dyDescent="0.3">
      <c r="B67" s="110" t="s">
        <v>86</v>
      </c>
      <c r="C67" s="10" t="s">
        <v>87</v>
      </c>
      <c r="D67" s="11">
        <v>0</v>
      </c>
      <c r="E67" s="65">
        <v>0</v>
      </c>
      <c r="F67" s="83">
        <v>0</v>
      </c>
    </row>
    <row r="68" spans="2:6" ht="16" customHeight="1" x14ac:dyDescent="0.3">
      <c r="B68" s="110" t="s">
        <v>88</v>
      </c>
      <c r="C68" s="10" t="s">
        <v>89</v>
      </c>
      <c r="D68" s="11">
        <v>0</v>
      </c>
      <c r="E68" s="65">
        <v>0</v>
      </c>
      <c r="F68" s="83">
        <v>0</v>
      </c>
    </row>
    <row r="69" spans="2:6" ht="16" customHeight="1" x14ac:dyDescent="0.3">
      <c r="B69" s="110" t="s">
        <v>90</v>
      </c>
      <c r="C69" s="10" t="s">
        <v>91</v>
      </c>
      <c r="D69" s="11">
        <v>404</v>
      </c>
      <c r="E69" s="65">
        <v>0</v>
      </c>
      <c r="F69" s="83">
        <v>0</v>
      </c>
    </row>
    <row r="70" spans="2:6" ht="16" customHeight="1" x14ac:dyDescent="0.3">
      <c r="B70" s="110" t="s">
        <v>92</v>
      </c>
      <c r="C70" s="17" t="s">
        <v>93</v>
      </c>
      <c r="D70" s="20">
        <f>D72+D71</f>
        <v>349</v>
      </c>
      <c r="E70" s="20">
        <f t="shared" ref="E70:F70" si="2">E72+E71</f>
        <v>1</v>
      </c>
      <c r="F70" s="88">
        <f t="shared" si="2"/>
        <v>0.53100000000000003</v>
      </c>
    </row>
    <row r="71" spans="2:6" ht="16" customHeight="1" x14ac:dyDescent="0.3">
      <c r="B71" s="110" t="s">
        <v>94</v>
      </c>
      <c r="C71" s="10" t="s">
        <v>95</v>
      </c>
      <c r="D71" s="11">
        <v>270</v>
      </c>
      <c r="E71" s="65">
        <v>1</v>
      </c>
      <c r="F71" s="83">
        <v>0.53100000000000003</v>
      </c>
    </row>
    <row r="72" spans="2:6" ht="16" customHeight="1" x14ac:dyDescent="0.3">
      <c r="B72" s="110" t="s">
        <v>96</v>
      </c>
      <c r="C72" s="10" t="s">
        <v>97</v>
      </c>
      <c r="D72" s="11">
        <v>79</v>
      </c>
      <c r="E72" s="65">
        <v>0</v>
      </c>
      <c r="F72" s="83">
        <v>0</v>
      </c>
    </row>
    <row r="73" spans="2:6" ht="16" customHeight="1" x14ac:dyDescent="0.3">
      <c r="B73" s="111" t="s">
        <v>98</v>
      </c>
      <c r="C73" s="17" t="s">
        <v>99</v>
      </c>
      <c r="D73" s="20">
        <v>0</v>
      </c>
      <c r="E73" s="20">
        <v>0</v>
      </c>
      <c r="F73" s="88">
        <v>0</v>
      </c>
    </row>
    <row r="74" spans="2:6" ht="16" customHeight="1" x14ac:dyDescent="0.3">
      <c r="B74" s="111" t="s">
        <v>100</v>
      </c>
      <c r="C74" s="17" t="s">
        <v>101</v>
      </c>
      <c r="D74" s="20">
        <v>50</v>
      </c>
      <c r="E74" s="66">
        <v>0</v>
      </c>
      <c r="F74" s="86">
        <v>0</v>
      </c>
    </row>
    <row r="75" spans="2:6" ht="16" customHeight="1" x14ac:dyDescent="0.3">
      <c r="B75" s="111" t="s">
        <v>102</v>
      </c>
      <c r="C75" s="17" t="s">
        <v>103</v>
      </c>
      <c r="D75" s="20">
        <v>1000</v>
      </c>
      <c r="E75" s="66">
        <v>0</v>
      </c>
      <c r="F75" s="89">
        <v>0</v>
      </c>
    </row>
    <row r="76" spans="2:6" ht="16" customHeight="1" x14ac:dyDescent="0.3">
      <c r="B76" s="111" t="s">
        <v>104</v>
      </c>
      <c r="C76" s="17" t="s">
        <v>105</v>
      </c>
      <c r="D76" s="20">
        <v>150</v>
      </c>
      <c r="E76" s="66">
        <v>0</v>
      </c>
      <c r="F76" s="83">
        <v>0</v>
      </c>
    </row>
    <row r="77" spans="2:6" ht="16" customHeight="1" x14ac:dyDescent="0.3">
      <c r="B77" s="111" t="s">
        <v>106</v>
      </c>
      <c r="C77" s="17" t="s">
        <v>107</v>
      </c>
      <c r="D77" s="20">
        <v>30</v>
      </c>
      <c r="E77" s="66">
        <v>0</v>
      </c>
      <c r="F77" s="83">
        <v>0</v>
      </c>
    </row>
    <row r="78" spans="2:6" ht="23.2" customHeight="1" x14ac:dyDescent="0.3">
      <c r="B78" s="111" t="s">
        <v>252</v>
      </c>
      <c r="C78" s="17" t="s">
        <v>251</v>
      </c>
      <c r="D78" s="20">
        <v>50</v>
      </c>
      <c r="E78" s="66">
        <v>0</v>
      </c>
      <c r="F78" s="83">
        <v>0</v>
      </c>
    </row>
    <row r="79" spans="2:6" ht="16" customHeight="1" x14ac:dyDescent="0.3">
      <c r="B79" s="111" t="s">
        <v>108</v>
      </c>
      <c r="C79" s="17" t="s">
        <v>109</v>
      </c>
      <c r="D79" s="20">
        <f>D80+D81+D84+D85</f>
        <v>2560</v>
      </c>
      <c r="E79" s="20">
        <f>E85+E80+E81+E82+E83+E84</f>
        <v>228.8</v>
      </c>
      <c r="F79" s="88">
        <f>F85+F80+F81+F82+F83+F84</f>
        <v>228.251</v>
      </c>
    </row>
    <row r="80" spans="2:6" ht="16" customHeight="1" x14ac:dyDescent="0.3">
      <c r="B80" s="110" t="s">
        <v>110</v>
      </c>
      <c r="C80" s="10" t="s">
        <v>111</v>
      </c>
      <c r="D80" s="11">
        <v>200</v>
      </c>
      <c r="E80" s="65">
        <v>0</v>
      </c>
      <c r="F80" s="83">
        <v>0</v>
      </c>
    </row>
    <row r="81" spans="2:6" ht="16" customHeight="1" x14ac:dyDescent="0.3">
      <c r="B81" s="110" t="s">
        <v>112</v>
      </c>
      <c r="C81" s="10" t="s">
        <v>113</v>
      </c>
      <c r="D81" s="11">
        <v>75</v>
      </c>
      <c r="E81" s="65">
        <v>0</v>
      </c>
      <c r="F81" s="83">
        <v>0</v>
      </c>
    </row>
    <row r="82" spans="2:6" ht="16" customHeight="1" x14ac:dyDescent="0.3">
      <c r="B82" s="110" t="s">
        <v>114</v>
      </c>
      <c r="C82" s="10" t="s">
        <v>115</v>
      </c>
      <c r="D82" s="11">
        <v>0</v>
      </c>
      <c r="E82" s="65">
        <v>0</v>
      </c>
      <c r="F82" s="83">
        <v>0</v>
      </c>
    </row>
    <row r="83" spans="2:6" ht="16" customHeight="1" x14ac:dyDescent="0.3">
      <c r="B83" s="110" t="s">
        <v>116</v>
      </c>
      <c r="C83" s="10" t="s">
        <v>117</v>
      </c>
      <c r="D83" s="11">
        <v>0</v>
      </c>
      <c r="E83" s="65">
        <v>0</v>
      </c>
      <c r="F83" s="83">
        <v>0</v>
      </c>
    </row>
    <row r="84" spans="2:6" ht="16" customHeight="1" x14ac:dyDescent="0.3">
      <c r="B84" s="110" t="s">
        <v>118</v>
      </c>
      <c r="C84" s="10" t="s">
        <v>119</v>
      </c>
      <c r="D84" s="11">
        <v>50</v>
      </c>
      <c r="E84" s="65">
        <v>0.8</v>
      </c>
      <c r="F84" s="83">
        <v>0.64100000000000001</v>
      </c>
    </row>
    <row r="85" spans="2:6" ht="16" customHeight="1" x14ac:dyDescent="0.3">
      <c r="B85" s="107" t="s">
        <v>120</v>
      </c>
      <c r="C85" s="13" t="s">
        <v>121</v>
      </c>
      <c r="D85" s="6">
        <f>D86+D87+D88+D91</f>
        <v>2235</v>
      </c>
      <c r="E85" s="6">
        <f t="shared" ref="E85" si="3">E86+E87+E88+E91</f>
        <v>228</v>
      </c>
      <c r="F85" s="80">
        <f>F86+F87+F88+F91</f>
        <v>227.61</v>
      </c>
    </row>
    <row r="86" spans="2:6" ht="19.45" customHeight="1" x14ac:dyDescent="0.3">
      <c r="B86" s="110" t="s">
        <v>122</v>
      </c>
      <c r="C86" s="10" t="s">
        <v>151</v>
      </c>
      <c r="D86" s="11">
        <v>950</v>
      </c>
      <c r="E86" s="11">
        <v>28</v>
      </c>
      <c r="F86" s="85">
        <v>28</v>
      </c>
    </row>
    <row r="87" spans="2:6" ht="19.45" customHeight="1" x14ac:dyDescent="0.3">
      <c r="B87" s="110" t="s">
        <v>218</v>
      </c>
      <c r="C87" s="10" t="s">
        <v>217</v>
      </c>
      <c r="D87" s="11">
        <v>270</v>
      </c>
      <c r="E87" s="65">
        <v>200</v>
      </c>
      <c r="F87" s="83">
        <v>199.61</v>
      </c>
    </row>
    <row r="88" spans="2:6" ht="19.45" customHeight="1" x14ac:dyDescent="0.3">
      <c r="B88" s="110" t="s">
        <v>123</v>
      </c>
      <c r="C88" s="10" t="s">
        <v>152</v>
      </c>
      <c r="D88" s="11">
        <v>1000</v>
      </c>
      <c r="E88" s="65">
        <v>0</v>
      </c>
      <c r="F88" s="83">
        <v>0</v>
      </c>
    </row>
    <row r="89" spans="2:6" ht="16" customHeight="1" x14ac:dyDescent="0.3">
      <c r="B89" s="110" t="s">
        <v>124</v>
      </c>
      <c r="C89" s="10"/>
      <c r="D89" s="11">
        <v>0</v>
      </c>
      <c r="E89" s="65">
        <v>0</v>
      </c>
      <c r="F89" s="83">
        <v>0</v>
      </c>
    </row>
    <row r="90" spans="2:6" ht="16" customHeight="1" x14ac:dyDescent="0.3">
      <c r="B90" s="110" t="s">
        <v>125</v>
      </c>
      <c r="C90" s="10" t="s">
        <v>153</v>
      </c>
      <c r="D90" s="11">
        <v>0</v>
      </c>
      <c r="E90" s="65">
        <v>0</v>
      </c>
      <c r="F90" s="83">
        <v>0</v>
      </c>
    </row>
    <row r="91" spans="2:6" ht="19.45" customHeight="1" x14ac:dyDescent="0.3">
      <c r="B91" s="110" t="s">
        <v>204</v>
      </c>
      <c r="C91" s="10" t="s">
        <v>203</v>
      </c>
      <c r="D91" s="11">
        <v>15</v>
      </c>
      <c r="E91" s="65">
        <v>0</v>
      </c>
      <c r="F91" s="83">
        <v>0</v>
      </c>
    </row>
    <row r="92" spans="2:6" ht="23.2" customHeight="1" x14ac:dyDescent="0.3">
      <c r="B92" s="112" t="s">
        <v>154</v>
      </c>
      <c r="C92" s="18" t="s">
        <v>155</v>
      </c>
      <c r="D92" s="19">
        <v>0</v>
      </c>
      <c r="E92" s="67">
        <v>0</v>
      </c>
      <c r="F92" s="90">
        <v>0</v>
      </c>
    </row>
    <row r="93" spans="2:6" ht="21.9" customHeight="1" x14ac:dyDescent="0.3">
      <c r="B93" s="113" t="s">
        <v>126</v>
      </c>
      <c r="C93" s="33">
        <v>55</v>
      </c>
      <c r="D93" s="14">
        <f>D94+D112</f>
        <v>1483600</v>
      </c>
      <c r="E93" s="14">
        <v>10</v>
      </c>
      <c r="F93" s="91">
        <v>10</v>
      </c>
    </row>
    <row r="94" spans="2:6" ht="21.9" customHeight="1" x14ac:dyDescent="0.3">
      <c r="B94" s="114" t="s">
        <v>127</v>
      </c>
      <c r="C94" s="15">
        <v>55.01</v>
      </c>
      <c r="D94" s="16">
        <f>D95+D96+D101</f>
        <v>1328600</v>
      </c>
      <c r="E94" s="16">
        <f>E95+E96+E101</f>
        <v>10</v>
      </c>
      <c r="F94" s="92">
        <f>F95+F96+F101</f>
        <v>10</v>
      </c>
    </row>
    <row r="95" spans="2:6" ht="16" customHeight="1" x14ac:dyDescent="0.3">
      <c r="B95" s="110" t="s">
        <v>128</v>
      </c>
      <c r="C95" s="26" t="s">
        <v>129</v>
      </c>
      <c r="D95" s="20">
        <v>20000</v>
      </c>
      <c r="E95" s="66">
        <v>0</v>
      </c>
      <c r="F95" s="89">
        <v>0</v>
      </c>
    </row>
    <row r="96" spans="2:6" ht="16" customHeight="1" x14ac:dyDescent="0.3">
      <c r="B96" s="110" t="s">
        <v>130</v>
      </c>
      <c r="C96" s="26" t="s">
        <v>131</v>
      </c>
      <c r="D96" s="20">
        <f>D97+D98+D99+D100</f>
        <v>683100</v>
      </c>
      <c r="E96" s="20">
        <f>E97+E98+E99+E100</f>
        <v>0</v>
      </c>
      <c r="F96" s="88">
        <f>F97+F98+F99+F100</f>
        <v>0</v>
      </c>
    </row>
    <row r="97" spans="2:12" ht="16" customHeight="1" x14ac:dyDescent="0.3">
      <c r="B97" s="110" t="s">
        <v>132</v>
      </c>
      <c r="C97" s="39" t="s">
        <v>156</v>
      </c>
      <c r="D97" s="11">
        <v>503000</v>
      </c>
      <c r="E97" s="65">
        <v>0</v>
      </c>
      <c r="F97" s="83">
        <v>0</v>
      </c>
    </row>
    <row r="98" spans="2:12" ht="16" customHeight="1" x14ac:dyDescent="0.3">
      <c r="B98" s="110" t="s">
        <v>133</v>
      </c>
      <c r="C98" s="39" t="s">
        <v>157</v>
      </c>
      <c r="D98" s="11">
        <v>173600</v>
      </c>
      <c r="E98" s="65">
        <v>0</v>
      </c>
      <c r="F98" s="83">
        <v>0</v>
      </c>
    </row>
    <row r="99" spans="2:12" ht="16" customHeight="1" x14ac:dyDescent="0.3">
      <c r="B99" s="110" t="s">
        <v>134</v>
      </c>
      <c r="C99" s="39" t="s">
        <v>158</v>
      </c>
      <c r="D99" s="11">
        <v>1500</v>
      </c>
      <c r="E99" s="65">
        <v>0</v>
      </c>
      <c r="F99" s="83">
        <v>0</v>
      </c>
    </row>
    <row r="100" spans="2:12" ht="16" customHeight="1" x14ac:dyDescent="0.3">
      <c r="B100" s="110" t="s">
        <v>135</v>
      </c>
      <c r="C100" s="39" t="s">
        <v>159</v>
      </c>
      <c r="D100" s="11">
        <v>5000</v>
      </c>
      <c r="E100" s="65">
        <v>0</v>
      </c>
      <c r="F100" s="83">
        <v>0</v>
      </c>
    </row>
    <row r="101" spans="2:12" ht="16" customHeight="1" x14ac:dyDescent="0.3">
      <c r="B101" s="111" t="s">
        <v>136</v>
      </c>
      <c r="C101" s="26" t="s">
        <v>137</v>
      </c>
      <c r="D101" s="20">
        <f>D102+D110+D111</f>
        <v>625500</v>
      </c>
      <c r="E101" s="20">
        <f>E102+E110+E111</f>
        <v>10</v>
      </c>
      <c r="F101" s="88">
        <f>F102+F110+F111</f>
        <v>10</v>
      </c>
      <c r="G101" s="60"/>
      <c r="H101" s="50"/>
      <c r="I101" s="50"/>
    </row>
    <row r="102" spans="2:12" ht="16" customHeight="1" x14ac:dyDescent="0.3">
      <c r="B102" s="111" t="s">
        <v>213</v>
      </c>
      <c r="C102" s="26"/>
      <c r="D102" s="20">
        <f>D103+D108</f>
        <v>610000</v>
      </c>
      <c r="E102" s="20">
        <v>10</v>
      </c>
      <c r="F102" s="88">
        <v>10</v>
      </c>
      <c r="G102" s="57"/>
      <c r="I102" s="50"/>
    </row>
    <row r="103" spans="2:12" ht="23.2" customHeight="1" x14ac:dyDescent="0.3">
      <c r="B103" s="115" t="s">
        <v>171</v>
      </c>
      <c r="C103" s="41" t="s">
        <v>160</v>
      </c>
      <c r="D103" s="42">
        <f>D104+D105</f>
        <v>609500</v>
      </c>
      <c r="E103" s="42">
        <f>E104+E105</f>
        <v>0</v>
      </c>
      <c r="F103" s="93">
        <f>F104+F105</f>
        <v>0</v>
      </c>
    </row>
    <row r="104" spans="2:12" ht="16" customHeight="1" x14ac:dyDescent="0.3">
      <c r="B104" s="110" t="s">
        <v>197</v>
      </c>
      <c r="C104" s="39" t="s">
        <v>161</v>
      </c>
      <c r="D104" s="11">
        <v>609500</v>
      </c>
      <c r="E104" s="65">
        <v>0</v>
      </c>
      <c r="F104" s="94">
        <v>0</v>
      </c>
      <c r="I104" s="50"/>
    </row>
    <row r="105" spans="2:12" ht="16" customHeight="1" thickBot="1" x14ac:dyDescent="0.35">
      <c r="B105" s="110" t="s">
        <v>163</v>
      </c>
      <c r="C105" s="39" t="s">
        <v>162</v>
      </c>
      <c r="D105" s="11">
        <v>0</v>
      </c>
      <c r="E105" s="65">
        <v>0</v>
      </c>
      <c r="F105" s="94">
        <v>0</v>
      </c>
    </row>
    <row r="106" spans="2:12" ht="45.8" customHeight="1" thickBot="1" x14ac:dyDescent="0.35">
      <c r="B106" s="104" t="s">
        <v>1</v>
      </c>
      <c r="C106" s="44" t="s">
        <v>2</v>
      </c>
      <c r="D106" s="4" t="s">
        <v>263</v>
      </c>
      <c r="E106" s="63" t="s">
        <v>264</v>
      </c>
      <c r="F106" s="78" t="s">
        <v>265</v>
      </c>
    </row>
    <row r="107" spans="2:12" ht="17.3" customHeight="1" thickTop="1" thickBot="1" x14ac:dyDescent="0.35">
      <c r="B107" s="223" t="s">
        <v>200</v>
      </c>
      <c r="C107" s="224" t="s">
        <v>201</v>
      </c>
      <c r="D107" s="225">
        <v>1</v>
      </c>
      <c r="E107" s="226">
        <v>2</v>
      </c>
      <c r="F107" s="163">
        <v>3</v>
      </c>
      <c r="L107" s="130"/>
    </row>
    <row r="108" spans="2:12" ht="16" customHeight="1" x14ac:dyDescent="0.3">
      <c r="B108" s="116" t="s">
        <v>220</v>
      </c>
      <c r="C108" s="59" t="s">
        <v>164</v>
      </c>
      <c r="D108" s="62">
        <v>500</v>
      </c>
      <c r="E108" s="68">
        <v>10</v>
      </c>
      <c r="F108" s="95">
        <v>10</v>
      </c>
    </row>
    <row r="109" spans="2:12" ht="16" customHeight="1" x14ac:dyDescent="0.3">
      <c r="B109" s="110" t="s">
        <v>214</v>
      </c>
      <c r="C109" s="59"/>
      <c r="D109" s="25">
        <v>0</v>
      </c>
      <c r="E109" s="69">
        <v>0</v>
      </c>
      <c r="F109" s="83">
        <v>0</v>
      </c>
    </row>
    <row r="110" spans="2:12" ht="16" customHeight="1" x14ac:dyDescent="0.3">
      <c r="B110" s="110" t="s">
        <v>138</v>
      </c>
      <c r="C110" s="40" t="s">
        <v>165</v>
      </c>
      <c r="D110" s="25">
        <v>15000</v>
      </c>
      <c r="E110" s="69">
        <v>0</v>
      </c>
      <c r="F110" s="83">
        <v>0</v>
      </c>
    </row>
    <row r="111" spans="2:12" ht="16" customHeight="1" x14ac:dyDescent="0.3">
      <c r="B111" s="110" t="s">
        <v>170</v>
      </c>
      <c r="C111" s="17" t="s">
        <v>166</v>
      </c>
      <c r="D111" s="25">
        <v>500</v>
      </c>
      <c r="E111" s="69">
        <v>0</v>
      </c>
      <c r="F111" s="96">
        <v>0</v>
      </c>
    </row>
    <row r="112" spans="2:12" ht="21.9" customHeight="1" x14ac:dyDescent="0.3">
      <c r="B112" s="114" t="s">
        <v>192</v>
      </c>
      <c r="C112" s="15">
        <v>55.02</v>
      </c>
      <c r="D112" s="16">
        <f>SUM(D113)</f>
        <v>155000</v>
      </c>
      <c r="E112" s="16">
        <f>SUM(E113)</f>
        <v>0</v>
      </c>
      <c r="F112" s="97">
        <f>SUM(F113)</f>
        <v>0</v>
      </c>
    </row>
    <row r="113" spans="2:6" ht="21.05" customHeight="1" x14ac:dyDescent="0.3">
      <c r="B113" s="117" t="s">
        <v>139</v>
      </c>
      <c r="C113" s="21" t="s">
        <v>140</v>
      </c>
      <c r="D113" s="22">
        <v>155000</v>
      </c>
      <c r="E113" s="70">
        <v>0</v>
      </c>
      <c r="F113" s="98">
        <v>0</v>
      </c>
    </row>
    <row r="114" spans="2:6" ht="33" customHeight="1" x14ac:dyDescent="0.3">
      <c r="B114" s="113" t="s">
        <v>242</v>
      </c>
      <c r="C114" s="34">
        <v>58</v>
      </c>
      <c r="D114" s="14">
        <f>D115+D123+D131+D135</f>
        <v>121615</v>
      </c>
      <c r="E114" s="14">
        <f>E115+E123+E131+E135</f>
        <v>939.3</v>
      </c>
      <c r="F114" s="91">
        <f>F115+F123+F131+F135</f>
        <v>827.94399999999996</v>
      </c>
    </row>
    <row r="115" spans="2:6" ht="21.9" customHeight="1" x14ac:dyDescent="0.3">
      <c r="B115" s="114" t="s">
        <v>246</v>
      </c>
      <c r="C115" s="15">
        <v>58.01</v>
      </c>
      <c r="D115" s="16">
        <f>SUM(D116:D118)</f>
        <v>97178</v>
      </c>
      <c r="E115" s="16">
        <f t="shared" ref="E115:F115" si="4">SUM(E116:E118)</f>
        <v>0</v>
      </c>
      <c r="F115" s="92">
        <f t="shared" si="4"/>
        <v>0</v>
      </c>
    </row>
    <row r="116" spans="2:6" ht="16" customHeight="1" x14ac:dyDescent="0.3">
      <c r="B116" s="110" t="s">
        <v>243</v>
      </c>
      <c r="C116" s="10" t="s">
        <v>176</v>
      </c>
      <c r="D116" s="11">
        <f>D120</f>
        <v>16569</v>
      </c>
      <c r="E116" s="11">
        <f t="shared" ref="E116:F116" si="5">E120</f>
        <v>0</v>
      </c>
      <c r="F116" s="85">
        <f t="shared" si="5"/>
        <v>0</v>
      </c>
    </row>
    <row r="117" spans="2:6" ht="16" customHeight="1" x14ac:dyDescent="0.3">
      <c r="B117" s="110" t="s">
        <v>244</v>
      </c>
      <c r="C117" s="10" t="s">
        <v>175</v>
      </c>
      <c r="D117" s="11">
        <f t="shared" ref="D117:F117" si="6">D121</f>
        <v>66268</v>
      </c>
      <c r="E117" s="11">
        <f>E121</f>
        <v>0</v>
      </c>
      <c r="F117" s="85">
        <f t="shared" si="6"/>
        <v>0</v>
      </c>
    </row>
    <row r="118" spans="2:6" ht="16" customHeight="1" x14ac:dyDescent="0.3">
      <c r="B118" s="110" t="s">
        <v>244</v>
      </c>
      <c r="C118" s="10" t="s">
        <v>177</v>
      </c>
      <c r="D118" s="11">
        <f>D122</f>
        <v>14341</v>
      </c>
      <c r="E118" s="11">
        <f t="shared" ref="E118:F118" si="7">E122</f>
        <v>0</v>
      </c>
      <c r="F118" s="85">
        <f t="shared" si="7"/>
        <v>0</v>
      </c>
    </row>
    <row r="119" spans="2:6" ht="25.5" customHeight="1" x14ac:dyDescent="0.3">
      <c r="B119" s="114" t="s">
        <v>245</v>
      </c>
      <c r="C119" s="15">
        <v>58.01</v>
      </c>
      <c r="D119" s="16">
        <f>SUM(D120:D122)</f>
        <v>97178</v>
      </c>
      <c r="E119" s="16">
        <f t="shared" ref="E119:F119" si="8">SUM(E120:E122)</f>
        <v>0</v>
      </c>
      <c r="F119" s="92">
        <f t="shared" si="8"/>
        <v>0</v>
      </c>
    </row>
    <row r="120" spans="2:6" ht="16" customHeight="1" x14ac:dyDescent="0.3">
      <c r="B120" s="110" t="s">
        <v>141</v>
      </c>
      <c r="C120" s="10" t="s">
        <v>176</v>
      </c>
      <c r="D120" s="11">
        <v>16569</v>
      </c>
      <c r="E120" s="65">
        <v>0</v>
      </c>
      <c r="F120" s="83">
        <v>0</v>
      </c>
    </row>
    <row r="121" spans="2:6" ht="16" customHeight="1" x14ac:dyDescent="0.3">
      <c r="B121" s="110" t="s">
        <v>141</v>
      </c>
      <c r="C121" s="10" t="s">
        <v>175</v>
      </c>
      <c r="D121" s="11">
        <v>66268</v>
      </c>
      <c r="E121" s="65">
        <v>0</v>
      </c>
      <c r="F121" s="83">
        <v>0</v>
      </c>
    </row>
    <row r="122" spans="2:6" ht="16" customHeight="1" x14ac:dyDescent="0.3">
      <c r="B122" s="110" t="s">
        <v>141</v>
      </c>
      <c r="C122" s="10" t="s">
        <v>177</v>
      </c>
      <c r="D122" s="11">
        <v>14341</v>
      </c>
      <c r="E122" s="65">
        <v>0</v>
      </c>
      <c r="F122" s="83">
        <v>0</v>
      </c>
    </row>
    <row r="123" spans="2:6" ht="16" customHeight="1" x14ac:dyDescent="0.3">
      <c r="B123" s="120" t="s">
        <v>211</v>
      </c>
      <c r="C123" s="29">
        <v>58.02</v>
      </c>
      <c r="D123" s="30">
        <f>D124+D125+D126</f>
        <v>3700</v>
      </c>
      <c r="E123" s="30">
        <f>E124+E125+E126</f>
        <v>249.3</v>
      </c>
      <c r="F123" s="99">
        <f>F124+F125+F126</f>
        <v>218.92500000000001</v>
      </c>
    </row>
    <row r="124" spans="2:6" ht="16" customHeight="1" x14ac:dyDescent="0.3">
      <c r="B124" s="126" t="s">
        <v>167</v>
      </c>
      <c r="C124" s="125" t="s">
        <v>178</v>
      </c>
      <c r="D124" s="127">
        <f>D128</f>
        <v>592</v>
      </c>
      <c r="E124" s="127">
        <f t="shared" ref="E124:F124" si="9">E128</f>
        <v>39.927999999999997</v>
      </c>
      <c r="F124" s="128">
        <f t="shared" si="9"/>
        <v>35.063000000000002</v>
      </c>
    </row>
    <row r="125" spans="2:6" ht="16" customHeight="1" x14ac:dyDescent="0.3">
      <c r="B125" s="126" t="s">
        <v>174</v>
      </c>
      <c r="C125" s="125" t="s">
        <v>179</v>
      </c>
      <c r="D125" s="127">
        <f>D129</f>
        <v>3108</v>
      </c>
      <c r="E125" s="127">
        <f t="shared" ref="D125:F126" si="10">E129</f>
        <v>209.37200000000001</v>
      </c>
      <c r="F125" s="128">
        <f t="shared" si="10"/>
        <v>183.86199999999999</v>
      </c>
    </row>
    <row r="126" spans="2:6" ht="16" customHeight="1" x14ac:dyDescent="0.3">
      <c r="B126" s="126" t="s">
        <v>181</v>
      </c>
      <c r="C126" s="125" t="s">
        <v>180</v>
      </c>
      <c r="D126" s="127">
        <f t="shared" si="10"/>
        <v>0</v>
      </c>
      <c r="E126" s="127">
        <f t="shared" si="10"/>
        <v>0</v>
      </c>
      <c r="F126" s="128">
        <f t="shared" si="10"/>
        <v>0</v>
      </c>
    </row>
    <row r="127" spans="2:6" ht="16" customHeight="1" x14ac:dyDescent="0.3">
      <c r="B127" s="118" t="s">
        <v>219</v>
      </c>
      <c r="C127" s="23">
        <v>58.02</v>
      </c>
      <c r="D127" s="24">
        <f>D128+D129+D130</f>
        <v>3700</v>
      </c>
      <c r="E127" s="24">
        <f>E128+E129+E130</f>
        <v>249.3</v>
      </c>
      <c r="F127" s="129">
        <f>F128+F129+F130</f>
        <v>218.92500000000001</v>
      </c>
    </row>
    <row r="128" spans="2:6" ht="16" customHeight="1" x14ac:dyDescent="0.3">
      <c r="B128" s="121" t="s">
        <v>167</v>
      </c>
      <c r="C128" s="38" t="s">
        <v>178</v>
      </c>
      <c r="D128" s="37">
        <v>592</v>
      </c>
      <c r="E128" s="71">
        <v>39.927999999999997</v>
      </c>
      <c r="F128" s="100">
        <v>35.063000000000002</v>
      </c>
    </row>
    <row r="129" spans="2:6" ht="16" customHeight="1" x14ac:dyDescent="0.3">
      <c r="B129" s="121" t="s">
        <v>174</v>
      </c>
      <c r="C129" s="38" t="s">
        <v>179</v>
      </c>
      <c r="D129" s="37">
        <v>3108</v>
      </c>
      <c r="E129" s="71">
        <v>209.37200000000001</v>
      </c>
      <c r="F129" s="100">
        <v>183.86199999999999</v>
      </c>
    </row>
    <row r="130" spans="2:6" ht="16" customHeight="1" x14ac:dyDescent="0.3">
      <c r="B130" s="121" t="s">
        <v>181</v>
      </c>
      <c r="C130" s="38" t="s">
        <v>180</v>
      </c>
      <c r="D130" s="37">
        <v>0</v>
      </c>
      <c r="E130" s="71">
        <v>0</v>
      </c>
      <c r="F130" s="100"/>
    </row>
    <row r="131" spans="2:6" ht="16" customHeight="1" x14ac:dyDescent="0.3">
      <c r="B131" s="120" t="s">
        <v>185</v>
      </c>
      <c r="C131" s="29">
        <v>58.14</v>
      </c>
      <c r="D131" s="30">
        <f>D132+D133+D134</f>
        <v>10605</v>
      </c>
      <c r="E131" s="30">
        <f>E132+E133+E134</f>
        <v>0</v>
      </c>
      <c r="F131" s="99">
        <f>F132+F133+F134</f>
        <v>0</v>
      </c>
    </row>
    <row r="132" spans="2:6" ht="16" customHeight="1" x14ac:dyDescent="0.3">
      <c r="B132" s="121" t="s">
        <v>167</v>
      </c>
      <c r="C132" s="38" t="s">
        <v>182</v>
      </c>
      <c r="D132" s="37">
        <v>1505</v>
      </c>
      <c r="E132" s="71"/>
      <c r="F132" s="100"/>
    </row>
    <row r="133" spans="2:6" ht="16" customHeight="1" x14ac:dyDescent="0.3">
      <c r="B133" s="121" t="s">
        <v>174</v>
      </c>
      <c r="C133" s="38" t="s">
        <v>183</v>
      </c>
      <c r="D133" s="37">
        <v>8350</v>
      </c>
      <c r="E133" s="71"/>
      <c r="F133" s="100"/>
    </row>
    <row r="134" spans="2:6" ht="16" customHeight="1" x14ac:dyDescent="0.3">
      <c r="B134" s="121" t="s">
        <v>181</v>
      </c>
      <c r="C134" s="38" t="s">
        <v>202</v>
      </c>
      <c r="D134" s="37">
        <v>750</v>
      </c>
      <c r="E134" s="71"/>
      <c r="F134" s="100"/>
    </row>
    <row r="135" spans="2:6" ht="24.8" customHeight="1" x14ac:dyDescent="0.3">
      <c r="B135" s="120" t="s">
        <v>212</v>
      </c>
      <c r="C135" s="29">
        <v>58.17</v>
      </c>
      <c r="D135" s="30">
        <f>D136+D137+D138</f>
        <v>10132</v>
      </c>
      <c r="E135" s="30">
        <f>E136+E137+E138</f>
        <v>690</v>
      </c>
      <c r="F135" s="99">
        <f>F136+F137+F138</f>
        <v>609.01900000000001</v>
      </c>
    </row>
    <row r="136" spans="2:6" ht="16" customHeight="1" x14ac:dyDescent="0.3">
      <c r="B136" s="121" t="s">
        <v>167</v>
      </c>
      <c r="C136" s="38" t="s">
        <v>168</v>
      </c>
      <c r="D136" s="37">
        <v>1517</v>
      </c>
      <c r="E136" s="71">
        <v>98</v>
      </c>
      <c r="F136" s="100">
        <v>86.572000000000003</v>
      </c>
    </row>
    <row r="137" spans="2:6" ht="16" customHeight="1" x14ac:dyDescent="0.3">
      <c r="B137" s="121" t="s">
        <v>174</v>
      </c>
      <c r="C137" s="38" t="s">
        <v>169</v>
      </c>
      <c r="D137" s="37">
        <v>8370</v>
      </c>
      <c r="E137" s="71">
        <v>542</v>
      </c>
      <c r="F137" s="100">
        <v>474.26400000000001</v>
      </c>
    </row>
    <row r="138" spans="2:6" ht="16" customHeight="1" x14ac:dyDescent="0.3">
      <c r="B138" s="121" t="s">
        <v>181</v>
      </c>
      <c r="C138" s="38" t="s">
        <v>184</v>
      </c>
      <c r="D138" s="37">
        <v>245</v>
      </c>
      <c r="E138" s="71">
        <v>50</v>
      </c>
      <c r="F138" s="100">
        <v>48.183</v>
      </c>
    </row>
    <row r="139" spans="2:6" ht="22.5" customHeight="1" x14ac:dyDescent="0.3">
      <c r="B139" s="119" t="s">
        <v>247</v>
      </c>
      <c r="C139" s="52">
        <v>59</v>
      </c>
      <c r="D139" s="56">
        <f>D140+D141</f>
        <v>242</v>
      </c>
      <c r="E139" s="56">
        <f t="shared" ref="E139:F139" si="11">E140+E141</f>
        <v>20</v>
      </c>
      <c r="F139" s="169">
        <f t="shared" si="11"/>
        <v>11.154999999999999</v>
      </c>
    </row>
    <row r="140" spans="2:6" ht="22.5" customHeight="1" x14ac:dyDescent="0.3">
      <c r="B140" s="164" t="s">
        <v>248</v>
      </c>
      <c r="C140" s="165">
        <v>59.17</v>
      </c>
      <c r="D140" s="58">
        <v>77</v>
      </c>
      <c r="E140" s="72"/>
      <c r="F140" s="166"/>
    </row>
    <row r="141" spans="2:6" ht="22.5" customHeight="1" x14ac:dyDescent="0.3">
      <c r="B141" s="164" t="s">
        <v>249</v>
      </c>
      <c r="C141" s="165">
        <v>59.4</v>
      </c>
      <c r="D141" s="58">
        <v>165</v>
      </c>
      <c r="E141" s="72">
        <v>20</v>
      </c>
      <c r="F141" s="166">
        <v>11.154999999999999</v>
      </c>
    </row>
    <row r="142" spans="2:6" ht="16" customHeight="1" x14ac:dyDescent="0.3">
      <c r="B142" s="108" t="s">
        <v>186</v>
      </c>
      <c r="C142" s="18" t="s">
        <v>142</v>
      </c>
      <c r="D142" s="7">
        <f>D143</f>
        <v>1040</v>
      </c>
      <c r="E142" s="7">
        <f t="shared" ref="E142:F142" si="12">E143</f>
        <v>160</v>
      </c>
      <c r="F142" s="81">
        <f t="shared" si="12"/>
        <v>0</v>
      </c>
    </row>
    <row r="143" spans="2:6" ht="16" customHeight="1" x14ac:dyDescent="0.3">
      <c r="B143" s="122" t="s">
        <v>172</v>
      </c>
      <c r="C143" s="26" t="s">
        <v>143</v>
      </c>
      <c r="D143" s="35">
        <f>D144+D149</f>
        <v>1040</v>
      </c>
      <c r="E143" s="35">
        <f t="shared" ref="E143:F143" si="13">E144+E149</f>
        <v>160</v>
      </c>
      <c r="F143" s="168">
        <f t="shared" si="13"/>
        <v>0</v>
      </c>
    </row>
    <row r="144" spans="2:6" ht="16" customHeight="1" x14ac:dyDescent="0.3">
      <c r="B144" s="110" t="s">
        <v>173</v>
      </c>
      <c r="C144" s="26" t="s">
        <v>144</v>
      </c>
      <c r="D144" s="35">
        <f>D145+D146+D147+D148</f>
        <v>690</v>
      </c>
      <c r="E144" s="35">
        <f t="shared" ref="E144:F144" si="14">E145+E146+E147+E148</f>
        <v>160</v>
      </c>
      <c r="F144" s="168">
        <f t="shared" si="14"/>
        <v>0</v>
      </c>
    </row>
    <row r="145" spans="1:18" ht="16" hidden="1" customHeight="1" x14ac:dyDescent="0.3">
      <c r="B145" s="110" t="s">
        <v>145</v>
      </c>
      <c r="C145" s="12" t="s">
        <v>146</v>
      </c>
      <c r="D145" s="27"/>
      <c r="E145" s="73"/>
      <c r="F145" s="101"/>
    </row>
    <row r="146" spans="1:18" ht="16" customHeight="1" x14ac:dyDescent="0.3">
      <c r="B146" s="110" t="s">
        <v>193</v>
      </c>
      <c r="C146" s="12" t="s">
        <v>147</v>
      </c>
      <c r="D146" s="43">
        <v>500</v>
      </c>
      <c r="E146" s="74">
        <v>160</v>
      </c>
      <c r="F146" s="101"/>
    </row>
    <row r="147" spans="1:18" ht="16" customHeight="1" x14ac:dyDescent="0.3">
      <c r="B147" s="110" t="s">
        <v>194</v>
      </c>
      <c r="C147" s="12" t="s">
        <v>148</v>
      </c>
      <c r="D147" s="43">
        <v>70</v>
      </c>
      <c r="E147" s="74"/>
      <c r="F147" s="101"/>
    </row>
    <row r="148" spans="1:18" ht="16" customHeight="1" x14ac:dyDescent="0.3">
      <c r="B148" s="110" t="s">
        <v>149</v>
      </c>
      <c r="C148" s="12" t="s">
        <v>150</v>
      </c>
      <c r="D148" s="43">
        <v>120</v>
      </c>
      <c r="E148" s="74"/>
      <c r="F148" s="101"/>
    </row>
    <row r="149" spans="1:18" ht="16" customHeight="1" thickBot="1" x14ac:dyDescent="0.35">
      <c r="B149" s="110" t="s">
        <v>195</v>
      </c>
      <c r="C149" s="26" t="s">
        <v>199</v>
      </c>
      <c r="D149" s="28" t="s">
        <v>266</v>
      </c>
      <c r="E149" s="75" t="s">
        <v>250</v>
      </c>
      <c r="F149" s="167">
        <v>0</v>
      </c>
    </row>
    <row r="150" spans="1:18" ht="24.05" hidden="1" customHeight="1" thickBot="1" x14ac:dyDescent="0.35">
      <c r="B150" s="123" t="s">
        <v>198</v>
      </c>
      <c r="C150" s="55">
        <v>74.010000000000005</v>
      </c>
      <c r="D150" s="61">
        <v>0</v>
      </c>
      <c r="E150" s="76"/>
      <c r="F150" s="102"/>
    </row>
    <row r="151" spans="1:18" ht="15" customHeight="1" thickBot="1" x14ac:dyDescent="0.35">
      <c r="B151" s="124"/>
      <c r="C151" s="53"/>
      <c r="D151" s="54"/>
      <c r="E151" s="77"/>
      <c r="F151" s="103"/>
    </row>
    <row r="152" spans="1:18" ht="15" thickTop="1" x14ac:dyDescent="0.3"/>
    <row r="153" spans="1:18" x14ac:dyDescent="0.3">
      <c r="C153" s="57"/>
      <c r="D153" s="57"/>
    </row>
    <row r="154" spans="1:18" s="140" customFormat="1" ht="12.1" x14ac:dyDescent="0.2">
      <c r="A154" s="148"/>
      <c r="B154" s="149" t="s">
        <v>222</v>
      </c>
      <c r="C154" s="142"/>
      <c r="D154" s="142"/>
      <c r="E154" s="135"/>
      <c r="F154" s="136"/>
      <c r="G154" s="137"/>
      <c r="H154" s="138"/>
      <c r="I154" s="139"/>
      <c r="L154" s="139"/>
      <c r="M154" s="139"/>
      <c r="N154" s="139"/>
      <c r="O154" s="139"/>
      <c r="P154" s="139"/>
      <c r="Q154" s="139"/>
      <c r="R154" s="139"/>
    </row>
    <row r="155" spans="1:18" s="140" customFormat="1" ht="14.25" customHeight="1" thickBot="1" x14ac:dyDescent="0.25">
      <c r="B155" s="143"/>
      <c r="C155" s="144"/>
      <c r="D155" s="144"/>
      <c r="E155" s="144"/>
      <c r="F155" s="147" t="s">
        <v>196</v>
      </c>
      <c r="G155" s="145"/>
      <c r="H155" s="138"/>
      <c r="I155" s="139"/>
      <c r="L155" s="139"/>
      <c r="M155" s="139"/>
      <c r="N155" s="139"/>
      <c r="O155" s="139"/>
      <c r="P155" s="139"/>
      <c r="Q155" s="139"/>
      <c r="R155" s="139"/>
    </row>
    <row r="156" spans="1:18" s="140" customFormat="1" ht="52.6" customHeight="1" thickBot="1" x14ac:dyDescent="0.25">
      <c r="B156" s="159" t="s">
        <v>223</v>
      </c>
      <c r="C156" s="160" t="s">
        <v>241</v>
      </c>
      <c r="D156" s="4" t="str">
        <f>D9</f>
        <v>BUGET
2022</v>
      </c>
      <c r="E156" s="63" t="str">
        <f>E9</f>
        <v>DESCHIDERI
01.01. - 31.01.2022</v>
      </c>
      <c r="F156" s="211" t="str">
        <f>F9</f>
        <v>PLĂȚI
 01.01. - 31.01.2022</v>
      </c>
      <c r="G156" s="146"/>
      <c r="J156" s="139"/>
      <c r="K156" s="139"/>
      <c r="L156" s="139"/>
      <c r="M156" s="139"/>
      <c r="N156" s="139"/>
      <c r="O156" s="139"/>
      <c r="P156" s="139"/>
    </row>
    <row r="157" spans="1:18" ht="22.5" customHeight="1" thickTop="1" thickBot="1" x14ac:dyDescent="0.35">
      <c r="B157" s="105" t="s">
        <v>200</v>
      </c>
      <c r="C157" s="45" t="s">
        <v>201</v>
      </c>
      <c r="D157" s="46">
        <v>1</v>
      </c>
      <c r="E157" s="64">
        <v>2</v>
      </c>
      <c r="F157" s="79">
        <v>3</v>
      </c>
      <c r="L157" s="130"/>
    </row>
    <row r="158" spans="1:18" s="140" customFormat="1" ht="19.45" customHeight="1" thickBot="1" x14ac:dyDescent="0.25">
      <c r="B158" s="161" t="s">
        <v>225</v>
      </c>
      <c r="C158" s="162" t="s">
        <v>224</v>
      </c>
      <c r="D158" s="193">
        <f>D159+C186</f>
        <v>145905</v>
      </c>
      <c r="E158" s="193">
        <f>E159</f>
        <v>12972.33</v>
      </c>
      <c r="F158" s="194">
        <f>F159</f>
        <v>7521.4049999999997</v>
      </c>
      <c r="G158" s="139"/>
      <c r="J158" s="139"/>
      <c r="K158" s="139"/>
      <c r="L158" s="139"/>
      <c r="M158" s="139"/>
      <c r="N158" s="139"/>
      <c r="O158" s="139"/>
      <c r="P158" s="139"/>
    </row>
    <row r="159" spans="1:18" s="140" customFormat="1" ht="24.05" customHeight="1" thickBot="1" x14ac:dyDescent="0.25">
      <c r="B159" s="150" t="s">
        <v>226</v>
      </c>
      <c r="C159" s="141"/>
      <c r="D159" s="195">
        <f>D160+D167+C183+D162</f>
        <v>145905</v>
      </c>
      <c r="E159" s="195">
        <f>E160+E162+E167+D183</f>
        <v>12972.33</v>
      </c>
      <c r="F159" s="196">
        <f>F160+F162+F167+E183</f>
        <v>7521.4049999999997</v>
      </c>
      <c r="G159" s="139"/>
      <c r="J159" s="139"/>
      <c r="K159" s="139"/>
      <c r="L159" s="139"/>
      <c r="M159" s="139"/>
      <c r="N159" s="139"/>
      <c r="O159" s="139"/>
      <c r="P159" s="139"/>
    </row>
    <row r="160" spans="1:18" s="140" customFormat="1" ht="17.3" customHeight="1" thickTop="1" thickBot="1" x14ac:dyDescent="0.25">
      <c r="B160" s="184" t="s">
        <v>227</v>
      </c>
      <c r="C160" s="185">
        <v>51</v>
      </c>
      <c r="D160" s="200">
        <f>D161</f>
        <v>100000</v>
      </c>
      <c r="E160" s="200">
        <f>E161</f>
        <v>7450</v>
      </c>
      <c r="F160" s="201">
        <f>F161</f>
        <v>7450</v>
      </c>
      <c r="G160" s="139"/>
      <c r="J160" s="139"/>
      <c r="K160" s="139"/>
      <c r="L160" s="139"/>
      <c r="M160" s="139"/>
      <c r="N160" s="139"/>
      <c r="O160" s="139"/>
      <c r="P160" s="139"/>
    </row>
    <row r="161" spans="2:16" s="140" customFormat="1" ht="21.05" customHeight="1" thickBot="1" x14ac:dyDescent="0.3">
      <c r="B161" s="154" t="s">
        <v>229</v>
      </c>
      <c r="C161" s="17" t="s">
        <v>228</v>
      </c>
      <c r="D161" s="25">
        <v>100000</v>
      </c>
      <c r="E161" s="25">
        <v>7450</v>
      </c>
      <c r="F161" s="199">
        <v>7450</v>
      </c>
      <c r="G161" s="139"/>
      <c r="J161" s="139"/>
      <c r="K161" s="139"/>
      <c r="L161" s="139"/>
      <c r="M161" s="139"/>
      <c r="N161" s="139"/>
      <c r="O161" s="139"/>
      <c r="P161" s="139"/>
    </row>
    <row r="162" spans="2:16" s="140" customFormat="1" ht="21.05" customHeight="1" thickBot="1" x14ac:dyDescent="0.25">
      <c r="B162" s="173" t="s">
        <v>126</v>
      </c>
      <c r="C162" s="181" t="s">
        <v>230</v>
      </c>
      <c r="D162" s="197">
        <f>D163+D165</f>
        <v>750</v>
      </c>
      <c r="E162" s="197">
        <f>E163+E165</f>
        <v>0</v>
      </c>
      <c r="F162" s="198">
        <f t="shared" ref="F162" si="15">F163+F165</f>
        <v>0</v>
      </c>
      <c r="G162" s="139"/>
      <c r="J162" s="139"/>
      <c r="K162" s="139"/>
      <c r="L162" s="139"/>
      <c r="M162" s="139"/>
      <c r="N162" s="139"/>
      <c r="O162" s="139"/>
      <c r="P162" s="139"/>
    </row>
    <row r="163" spans="2:16" s="140" customFormat="1" ht="21.05" customHeight="1" thickBot="1" x14ac:dyDescent="0.25">
      <c r="B163" s="186" t="s">
        <v>127</v>
      </c>
      <c r="C163" s="187" t="s">
        <v>260</v>
      </c>
      <c r="D163" s="202">
        <f>D164</f>
        <v>0</v>
      </c>
      <c r="E163" s="202">
        <f t="shared" ref="E163:F163" si="16">E164</f>
        <v>0</v>
      </c>
      <c r="F163" s="203">
        <f t="shared" si="16"/>
        <v>0</v>
      </c>
      <c r="G163" s="139"/>
      <c r="J163" s="139"/>
      <c r="K163" s="139"/>
      <c r="L163" s="139"/>
      <c r="M163" s="139"/>
      <c r="N163" s="139"/>
      <c r="O163" s="139"/>
      <c r="P163" s="139"/>
    </row>
    <row r="164" spans="2:16" s="140" customFormat="1" ht="21.05" customHeight="1" thickBot="1" x14ac:dyDescent="0.25">
      <c r="B164" s="192" t="s">
        <v>259</v>
      </c>
      <c r="C164" s="190" t="s">
        <v>140</v>
      </c>
      <c r="D164" s="216">
        <v>0</v>
      </c>
      <c r="E164" s="216">
        <v>0</v>
      </c>
      <c r="F164" s="217">
        <v>0</v>
      </c>
      <c r="G164" s="139"/>
      <c r="J164" s="139"/>
      <c r="K164" s="139"/>
      <c r="L164" s="139"/>
      <c r="M164" s="139"/>
      <c r="N164" s="139"/>
      <c r="O164" s="139"/>
      <c r="P164" s="139"/>
    </row>
    <row r="165" spans="2:16" s="140" customFormat="1" ht="21.05" customHeight="1" thickBot="1" x14ac:dyDescent="0.25">
      <c r="B165" s="186" t="s">
        <v>261</v>
      </c>
      <c r="C165" s="187" t="s">
        <v>260</v>
      </c>
      <c r="D165" s="202">
        <f>D166</f>
        <v>750</v>
      </c>
      <c r="E165" s="202">
        <f t="shared" ref="E165:F165" si="17">E166</f>
        <v>0</v>
      </c>
      <c r="F165" s="198">
        <f t="shared" si="17"/>
        <v>0</v>
      </c>
      <c r="G165" s="139"/>
      <c r="J165" s="139"/>
      <c r="K165" s="139"/>
      <c r="L165" s="139"/>
      <c r="M165" s="139"/>
      <c r="N165" s="139"/>
      <c r="O165" s="139"/>
      <c r="P165" s="139"/>
    </row>
    <row r="166" spans="2:16" s="140" customFormat="1" ht="18.75" customHeight="1" x14ac:dyDescent="0.2">
      <c r="B166" s="182" t="s">
        <v>139</v>
      </c>
      <c r="C166" s="191" t="s">
        <v>140</v>
      </c>
      <c r="D166" s="188">
        <v>750</v>
      </c>
      <c r="E166" s="188">
        <v>0</v>
      </c>
      <c r="F166" s="189">
        <v>0</v>
      </c>
      <c r="G166" s="139"/>
      <c r="J166" s="139"/>
      <c r="K166" s="139"/>
      <c r="L166" s="139"/>
      <c r="M166" s="139"/>
      <c r="N166" s="139"/>
      <c r="O166" s="139"/>
      <c r="P166" s="139"/>
    </row>
    <row r="167" spans="2:16" s="140" customFormat="1" ht="27.8" customHeight="1" x14ac:dyDescent="0.2">
      <c r="B167" s="174" t="s">
        <v>231</v>
      </c>
      <c r="C167" s="165">
        <v>58</v>
      </c>
      <c r="D167" s="171">
        <f>D168+D180</f>
        <v>45155</v>
      </c>
      <c r="E167" s="171">
        <f t="shared" ref="E167:F167" si="18">E168+E180</f>
        <v>5522.33</v>
      </c>
      <c r="F167" s="172">
        <f t="shared" si="18"/>
        <v>71.405000000000001</v>
      </c>
      <c r="G167" s="139"/>
      <c r="J167" s="139"/>
      <c r="K167" s="139"/>
      <c r="L167" s="139"/>
      <c r="M167" s="139"/>
      <c r="N167" s="139"/>
      <c r="O167" s="139"/>
      <c r="P167" s="139"/>
    </row>
    <row r="168" spans="2:16" s="140" customFormat="1" ht="21.05" customHeight="1" x14ac:dyDescent="0.2">
      <c r="B168" s="175" t="s">
        <v>232</v>
      </c>
      <c r="C168" s="155">
        <v>58.01</v>
      </c>
      <c r="D168" s="204">
        <f>D169+D170+D171</f>
        <v>41555</v>
      </c>
      <c r="E168" s="204">
        <f>E169+E170+E171</f>
        <v>5508.83</v>
      </c>
      <c r="F168" s="206">
        <f>SUM(F169:F171)</f>
        <v>58.044000000000004</v>
      </c>
      <c r="G168" s="139"/>
      <c r="J168" s="139"/>
      <c r="K168" s="139"/>
      <c r="L168" s="139"/>
      <c r="M168" s="139"/>
      <c r="N168" s="139"/>
      <c r="O168" s="139"/>
      <c r="P168" s="139"/>
    </row>
    <row r="169" spans="2:16" s="140" customFormat="1" ht="21.05" customHeight="1" x14ac:dyDescent="0.2">
      <c r="B169" s="176" t="s">
        <v>233</v>
      </c>
      <c r="C169" s="38" t="s">
        <v>176</v>
      </c>
      <c r="D169" s="37">
        <f>D173+D177</f>
        <v>3552</v>
      </c>
      <c r="E169" s="37">
        <f t="shared" ref="E169:F169" si="19">E173+E177</f>
        <v>704.83</v>
      </c>
      <c r="F169" s="205">
        <f t="shared" si="19"/>
        <v>8.7070000000000007</v>
      </c>
      <c r="G169" s="139"/>
      <c r="J169" s="139"/>
      <c r="K169" s="139"/>
      <c r="L169" s="139"/>
      <c r="M169" s="139"/>
      <c r="N169" s="139"/>
      <c r="O169" s="139"/>
      <c r="P169" s="139"/>
    </row>
    <row r="170" spans="2:16" s="140" customFormat="1" ht="21.05" customHeight="1" x14ac:dyDescent="0.2">
      <c r="B170" s="176" t="s">
        <v>234</v>
      </c>
      <c r="C170" s="38" t="s">
        <v>175</v>
      </c>
      <c r="D170" s="37">
        <f t="shared" ref="D170:F170" si="20">D174+D178</f>
        <v>22121</v>
      </c>
      <c r="E170" s="37">
        <f t="shared" si="20"/>
        <v>4001</v>
      </c>
      <c r="F170" s="205">
        <f t="shared" si="20"/>
        <v>49.337000000000003</v>
      </c>
      <c r="G170" s="139"/>
      <c r="J170" s="139"/>
      <c r="K170" s="139"/>
      <c r="L170" s="139"/>
      <c r="M170" s="139"/>
      <c r="N170" s="139"/>
      <c r="O170" s="139"/>
      <c r="P170" s="139"/>
    </row>
    <row r="171" spans="2:16" s="140" customFormat="1" ht="21.05" customHeight="1" x14ac:dyDescent="0.2">
      <c r="B171" s="177" t="s">
        <v>181</v>
      </c>
      <c r="C171" s="38" t="s">
        <v>177</v>
      </c>
      <c r="D171" s="37">
        <f>D175+D179</f>
        <v>15882</v>
      </c>
      <c r="E171" s="37">
        <f>E175+E179</f>
        <v>803</v>
      </c>
      <c r="F171" s="205">
        <f t="shared" ref="F171" si="21">F175+F179</f>
        <v>0</v>
      </c>
      <c r="G171" s="139"/>
      <c r="J171" s="139"/>
      <c r="K171" s="139"/>
      <c r="L171" s="139"/>
      <c r="M171" s="139"/>
      <c r="N171" s="139"/>
      <c r="O171" s="139"/>
      <c r="P171" s="139"/>
    </row>
    <row r="172" spans="2:16" s="140" customFormat="1" ht="21.05" customHeight="1" x14ac:dyDescent="0.2">
      <c r="B172" s="178" t="s">
        <v>235</v>
      </c>
      <c r="C172" s="156">
        <v>58.01</v>
      </c>
      <c r="D172" s="58">
        <f>D173+D174+D175</f>
        <v>41555</v>
      </c>
      <c r="E172" s="58">
        <f>E173+E174+E175</f>
        <v>5508.83</v>
      </c>
      <c r="F172" s="206">
        <f>F173+F174+F175</f>
        <v>58.044000000000004</v>
      </c>
      <c r="G172" s="139"/>
      <c r="J172" s="139"/>
      <c r="K172" s="139"/>
      <c r="L172" s="139"/>
      <c r="M172" s="139"/>
      <c r="N172" s="139"/>
      <c r="O172" s="139"/>
      <c r="P172" s="139"/>
    </row>
    <row r="173" spans="2:16" s="140" customFormat="1" ht="21.05" customHeight="1" x14ac:dyDescent="0.2">
      <c r="B173" s="176" t="s">
        <v>233</v>
      </c>
      <c r="C173" s="157" t="s">
        <v>176</v>
      </c>
      <c r="D173" s="37">
        <v>3552</v>
      </c>
      <c r="E173" s="37">
        <v>704.83</v>
      </c>
      <c r="F173" s="205">
        <v>8.7070000000000007</v>
      </c>
      <c r="G173" s="139"/>
      <c r="J173" s="139"/>
      <c r="K173" s="139"/>
      <c r="L173" s="139"/>
      <c r="M173" s="139"/>
      <c r="N173" s="139"/>
      <c r="O173" s="139"/>
      <c r="P173" s="139"/>
    </row>
    <row r="174" spans="2:16" s="140" customFormat="1" ht="21.05" customHeight="1" x14ac:dyDescent="0.2">
      <c r="B174" s="176" t="s">
        <v>234</v>
      </c>
      <c r="C174" s="158" t="s">
        <v>175</v>
      </c>
      <c r="D174" s="37">
        <v>22121</v>
      </c>
      <c r="E174" s="37">
        <v>4001</v>
      </c>
      <c r="F174" s="205">
        <v>49.337000000000003</v>
      </c>
      <c r="G174" s="139"/>
      <c r="J174" s="139"/>
      <c r="K174" s="139"/>
      <c r="L174" s="139"/>
      <c r="M174" s="139"/>
      <c r="N174" s="139"/>
      <c r="O174" s="139"/>
      <c r="P174" s="139"/>
    </row>
    <row r="175" spans="2:16" s="140" customFormat="1" ht="21.05" customHeight="1" x14ac:dyDescent="0.2">
      <c r="B175" s="177" t="s">
        <v>181</v>
      </c>
      <c r="C175" s="158" t="s">
        <v>177</v>
      </c>
      <c r="D175" s="37">
        <v>15882</v>
      </c>
      <c r="E175" s="37">
        <v>803</v>
      </c>
      <c r="F175" s="205">
        <v>0</v>
      </c>
      <c r="G175" s="139"/>
      <c r="J175" s="139"/>
      <c r="K175" s="139"/>
      <c r="L175" s="139"/>
      <c r="M175" s="139"/>
      <c r="N175" s="139"/>
      <c r="O175" s="139"/>
      <c r="P175" s="139"/>
    </row>
    <row r="176" spans="2:16" s="140" customFormat="1" ht="21.05" customHeight="1" x14ac:dyDescent="0.25">
      <c r="B176" s="178" t="s">
        <v>237</v>
      </c>
      <c r="C176" s="17" t="s">
        <v>236</v>
      </c>
      <c r="D176" s="58">
        <f>D177+D178+D179</f>
        <v>0</v>
      </c>
      <c r="E176" s="58">
        <f>E177+E178+E179</f>
        <v>0</v>
      </c>
      <c r="F176" s="208">
        <f>F177+F178+F179</f>
        <v>0</v>
      </c>
      <c r="G176" s="139"/>
      <c r="J176" s="139"/>
      <c r="K176" s="139"/>
      <c r="L176" s="139"/>
      <c r="M176" s="139"/>
      <c r="N176" s="139"/>
      <c r="O176" s="139"/>
      <c r="P176" s="139"/>
    </row>
    <row r="177" spans="2:16" s="140" customFormat="1" ht="21.05" customHeight="1" x14ac:dyDescent="0.2">
      <c r="B177" s="176" t="s">
        <v>233</v>
      </c>
      <c r="C177" s="158" t="s">
        <v>176</v>
      </c>
      <c r="D177" s="37">
        <v>0</v>
      </c>
      <c r="E177" s="37">
        <v>0</v>
      </c>
      <c r="F177" s="207">
        <v>0</v>
      </c>
      <c r="G177" s="139"/>
      <c r="J177" s="139"/>
      <c r="K177" s="139"/>
      <c r="L177" s="139"/>
      <c r="M177" s="139"/>
      <c r="N177" s="139"/>
      <c r="O177" s="139"/>
      <c r="P177" s="139"/>
    </row>
    <row r="178" spans="2:16" s="140" customFormat="1" ht="21.05" customHeight="1" x14ac:dyDescent="0.2">
      <c r="B178" s="176" t="s">
        <v>234</v>
      </c>
      <c r="C178" s="158" t="s">
        <v>175</v>
      </c>
      <c r="D178" s="37">
        <v>0</v>
      </c>
      <c r="E178" s="37">
        <v>0</v>
      </c>
      <c r="F178" s="207">
        <v>0</v>
      </c>
      <c r="G178" s="139"/>
      <c r="J178" s="139"/>
      <c r="K178" s="139"/>
      <c r="L178" s="139"/>
      <c r="M178" s="139"/>
      <c r="N178" s="139"/>
      <c r="O178" s="139"/>
      <c r="P178" s="139"/>
    </row>
    <row r="179" spans="2:16" s="140" customFormat="1" ht="21.05" customHeight="1" x14ac:dyDescent="0.2">
      <c r="B179" s="177" t="s">
        <v>181</v>
      </c>
      <c r="C179" s="158" t="s">
        <v>177</v>
      </c>
      <c r="D179" s="37">
        <v>0</v>
      </c>
      <c r="E179" s="37">
        <v>0</v>
      </c>
      <c r="F179" s="207">
        <v>0</v>
      </c>
      <c r="G179" s="139"/>
      <c r="J179" s="139"/>
      <c r="K179" s="139"/>
      <c r="L179" s="139"/>
      <c r="M179" s="139"/>
      <c r="N179" s="139"/>
      <c r="O179" s="139"/>
      <c r="P179" s="139"/>
    </row>
    <row r="180" spans="2:16" s="140" customFormat="1" ht="21.05" customHeight="1" x14ac:dyDescent="0.2">
      <c r="B180" s="179" t="s">
        <v>239</v>
      </c>
      <c r="C180" s="26" t="s">
        <v>238</v>
      </c>
      <c r="D180" s="58">
        <f>D181+D182</f>
        <v>3600</v>
      </c>
      <c r="E180" s="58">
        <f>E181+E182</f>
        <v>13.5</v>
      </c>
      <c r="F180" s="206">
        <f t="shared" ref="F180" si="22">F181+F182</f>
        <v>13.361000000000001</v>
      </c>
      <c r="G180" s="139"/>
      <c r="J180" s="139"/>
      <c r="K180" s="139"/>
      <c r="L180" s="139"/>
      <c r="M180" s="139"/>
      <c r="N180" s="139"/>
      <c r="O180" s="139"/>
      <c r="P180" s="139"/>
    </row>
    <row r="181" spans="2:16" s="140" customFormat="1" ht="21.05" customHeight="1" x14ac:dyDescent="0.2">
      <c r="B181" s="177" t="s">
        <v>233</v>
      </c>
      <c r="C181" s="157" t="s">
        <v>178</v>
      </c>
      <c r="D181" s="37">
        <v>577</v>
      </c>
      <c r="E181" s="37">
        <v>2.17</v>
      </c>
      <c r="F181" s="205">
        <v>2.14</v>
      </c>
      <c r="G181" s="139"/>
      <c r="J181" s="139"/>
      <c r="K181" s="139"/>
      <c r="L181" s="139"/>
      <c r="M181" s="139"/>
      <c r="N181" s="139"/>
      <c r="O181" s="139"/>
      <c r="P181" s="139"/>
    </row>
    <row r="182" spans="2:16" s="140" customFormat="1" ht="21.05" customHeight="1" thickBot="1" x14ac:dyDescent="0.25">
      <c r="B182" s="180" t="s">
        <v>240</v>
      </c>
      <c r="C182" s="151" t="s">
        <v>179</v>
      </c>
      <c r="D182" s="209">
        <v>3023</v>
      </c>
      <c r="E182" s="209">
        <v>11.33</v>
      </c>
      <c r="F182" s="210">
        <v>11.221</v>
      </c>
      <c r="G182" s="139"/>
      <c r="J182" s="139"/>
      <c r="K182" s="139"/>
      <c r="L182" s="139"/>
      <c r="M182" s="139"/>
      <c r="N182" s="139"/>
      <c r="O182" s="139"/>
      <c r="P182" s="139"/>
    </row>
    <row r="185" spans="2:16" x14ac:dyDescent="0.3">
      <c r="B185" s="183" t="s">
        <v>258</v>
      </c>
    </row>
    <row r="186" spans="2:16" ht="15" thickBot="1" x14ac:dyDescent="0.35">
      <c r="F186" t="s">
        <v>254</v>
      </c>
    </row>
    <row r="187" spans="2:16" s="140" customFormat="1" ht="52.6" customHeight="1" thickBot="1" x14ac:dyDescent="0.25">
      <c r="B187" s="159" t="s">
        <v>223</v>
      </c>
      <c r="C187" s="160" t="s">
        <v>241</v>
      </c>
      <c r="D187" s="4" t="str">
        <f>D9</f>
        <v>BUGET
2022</v>
      </c>
      <c r="E187" s="4" t="str">
        <f t="shared" ref="E187:F187" si="23">E9</f>
        <v>DESCHIDERI
01.01. - 31.01.2022</v>
      </c>
      <c r="F187" s="211" t="str">
        <f t="shared" si="23"/>
        <v>PLĂȚI
 01.01. - 31.01.2022</v>
      </c>
      <c r="G187" s="146"/>
      <c r="J187" s="139"/>
      <c r="K187" s="139"/>
      <c r="L187" s="139"/>
      <c r="M187" s="139"/>
      <c r="N187" s="139"/>
      <c r="O187" s="139"/>
      <c r="P187" s="139"/>
    </row>
    <row r="188" spans="2:16" ht="17.3" customHeight="1" thickTop="1" thickBot="1" x14ac:dyDescent="0.35">
      <c r="B188" s="105" t="s">
        <v>200</v>
      </c>
      <c r="C188" s="45" t="s">
        <v>201</v>
      </c>
      <c r="D188" s="46">
        <v>1</v>
      </c>
      <c r="E188" s="64">
        <v>2</v>
      </c>
      <c r="F188" s="79">
        <v>3</v>
      </c>
      <c r="L188" s="130"/>
    </row>
    <row r="189" spans="2:16" s="140" customFormat="1" ht="19.45" customHeight="1" thickBot="1" x14ac:dyDescent="0.25">
      <c r="B189" s="161" t="s">
        <v>225</v>
      </c>
      <c r="C189" s="162" t="s">
        <v>255</v>
      </c>
      <c r="D189" s="193">
        <f>D190+C214</f>
        <v>410</v>
      </c>
      <c r="E189" s="193">
        <f>E190+E214</f>
        <v>0</v>
      </c>
      <c r="F189" s="194">
        <f>F190+F214</f>
        <v>0</v>
      </c>
      <c r="G189" s="139"/>
      <c r="J189" s="139"/>
      <c r="K189" s="139"/>
      <c r="L189" s="139"/>
      <c r="M189" s="139"/>
      <c r="N189" s="139"/>
      <c r="O189" s="139"/>
      <c r="P189" s="139"/>
    </row>
    <row r="190" spans="2:16" s="140" customFormat="1" ht="24.05" customHeight="1" thickBot="1" x14ac:dyDescent="0.25">
      <c r="B190" s="150" t="s">
        <v>226</v>
      </c>
      <c r="C190" s="141"/>
      <c r="D190" s="195">
        <f>D191+D195+C211+D193</f>
        <v>410</v>
      </c>
      <c r="E190" s="195">
        <f>E191+E193+E195+D211</f>
        <v>0</v>
      </c>
      <c r="F190" s="196">
        <f>F191+F193+F195+E211</f>
        <v>0</v>
      </c>
      <c r="G190" s="139"/>
      <c r="J190" s="139"/>
      <c r="K190" s="139"/>
      <c r="L190" s="139"/>
      <c r="M190" s="139"/>
      <c r="N190" s="139"/>
      <c r="O190" s="139"/>
      <c r="P190" s="139"/>
    </row>
    <row r="191" spans="2:16" s="140" customFormat="1" ht="21.05" customHeight="1" thickBot="1" x14ac:dyDescent="0.25">
      <c r="B191" s="152" t="s">
        <v>256</v>
      </c>
      <c r="C191" s="153">
        <v>55</v>
      </c>
      <c r="D191" s="197">
        <f>D192</f>
        <v>410</v>
      </c>
      <c r="E191" s="197">
        <f>E192</f>
        <v>0</v>
      </c>
      <c r="F191" s="198">
        <f>F192</f>
        <v>0</v>
      </c>
      <c r="G191" s="139"/>
      <c r="J191" s="139"/>
      <c r="K191" s="139"/>
      <c r="L191" s="139"/>
      <c r="M191" s="139"/>
      <c r="N191" s="139"/>
      <c r="O191" s="139"/>
      <c r="P191" s="139"/>
    </row>
    <row r="192" spans="2:16" s="140" customFormat="1" ht="21.05" customHeight="1" thickBot="1" x14ac:dyDescent="0.25">
      <c r="B192" s="212" t="s">
        <v>229</v>
      </c>
      <c r="C192" s="213" t="s">
        <v>257</v>
      </c>
      <c r="D192" s="214">
        <v>410</v>
      </c>
      <c r="E192" s="214">
        <v>0</v>
      </c>
      <c r="F192" s="215">
        <v>0</v>
      </c>
      <c r="G192" s="139"/>
      <c r="J192" s="139"/>
      <c r="K192" s="139"/>
      <c r="L192" s="139"/>
      <c r="M192" s="139"/>
      <c r="N192" s="139"/>
      <c r="O192" s="139"/>
      <c r="P192" s="139"/>
    </row>
  </sheetData>
  <mergeCells count="2">
    <mergeCell ref="B5:F5"/>
    <mergeCell ref="B7:F7"/>
  </mergeCells>
  <pageMargins left="0.11811023622047245" right="0.11811023622047245" top="0.35433070866141736" bottom="0.35433070866141736" header="0.19685039370078741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2022-03-08T15:48:42Z</cp:lastPrinted>
  <dcterms:created xsi:type="dcterms:W3CDTF">2015-03-17T08:03:31Z</dcterms:created>
  <dcterms:modified xsi:type="dcterms:W3CDTF">2022-03-08T15:49:31Z</dcterms:modified>
</cp:coreProperties>
</file>